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hampions" sheetId="1" r:id="rId1"/>
    <sheet name="Notes" sheetId="2" r:id="rId2"/>
    <sheet name="Revisions" sheetId="3" r:id="rId3"/>
  </sheets>
  <definedNames>
    <definedName name="_xlnm.Print_Area" localSheetId="0">'Champions'!$A$7:$P$145</definedName>
    <definedName name="_xlnm.Print_Area" localSheetId="2">'Revisions'!$A$1:$K$30</definedName>
    <definedName name="_xlnm.Print_Titles" localSheetId="0">'Champions'!$1:$6</definedName>
  </definedNames>
  <calcPr fullCalcOnLoad="1"/>
</workbook>
</file>

<file path=xl/sharedStrings.xml><?xml version="1.0" encoding="utf-8"?>
<sst xmlns="http://schemas.openxmlformats.org/spreadsheetml/2006/main" count="956" uniqueCount="478">
  <si>
    <t>Company</t>
  </si>
  <si>
    <t>Symbol</t>
  </si>
  <si>
    <t>Years</t>
  </si>
  <si>
    <t>Old</t>
  </si>
  <si>
    <t>New</t>
  </si>
  <si>
    <t>Ex-Div</t>
  </si>
  <si>
    <t>Record</t>
  </si>
  <si>
    <t>Pay</t>
  </si>
  <si>
    <t>Dividend Dates</t>
  </si>
  <si>
    <t>%</t>
  </si>
  <si>
    <t>Inc.</t>
  </si>
  <si>
    <t>American States Water</t>
  </si>
  <si>
    <t>Diebold Inc.</t>
  </si>
  <si>
    <t>DBD</t>
  </si>
  <si>
    <t>AWR</t>
  </si>
  <si>
    <t>PG</t>
  </si>
  <si>
    <t>Dover Corp.</t>
  </si>
  <si>
    <t>DOV</t>
  </si>
  <si>
    <t>Emerson Electric</t>
  </si>
  <si>
    <t>EMR</t>
  </si>
  <si>
    <t>GPC</t>
  </si>
  <si>
    <t>Parker-Hannifin Corp.</t>
  </si>
  <si>
    <t>PH</t>
  </si>
  <si>
    <t>Genuine Parts Co.</t>
  </si>
  <si>
    <t>Procter &amp; Gamble Co.</t>
  </si>
  <si>
    <t>3M Company</t>
  </si>
  <si>
    <t>MMM</t>
  </si>
  <si>
    <t>Masco Corp.</t>
  </si>
  <si>
    <t>MAS</t>
  </si>
  <si>
    <t>Integrys Energy Group</t>
  </si>
  <si>
    <t>TEG</t>
  </si>
  <si>
    <t>Cincinnati Financial</t>
  </si>
  <si>
    <t>CINF</t>
  </si>
  <si>
    <t>Lowe's Companies</t>
  </si>
  <si>
    <t>LOW</t>
  </si>
  <si>
    <t>Coca-Cola Company</t>
  </si>
  <si>
    <t>KO</t>
  </si>
  <si>
    <t>Colgate-Palmolive Co.</t>
  </si>
  <si>
    <t>CL</t>
  </si>
  <si>
    <t>Illinois Tool Works</t>
  </si>
  <si>
    <t>ITW</t>
  </si>
  <si>
    <t>Johnson &amp; Johnson</t>
  </si>
  <si>
    <t>JNJ</t>
  </si>
  <si>
    <t>Tootsie Roll Industries</t>
  </si>
  <si>
    <t>TR</t>
  </si>
  <si>
    <t>ABM Industries Inc.</t>
  </si>
  <si>
    <t>ABM</t>
  </si>
  <si>
    <t>Chubb Corp.</t>
  </si>
  <si>
    <t>CB</t>
  </si>
  <si>
    <t>California Water Service</t>
  </si>
  <si>
    <t>CWT</t>
  </si>
  <si>
    <t>Federal Realty Inv. Trust</t>
  </si>
  <si>
    <t>FRT</t>
  </si>
  <si>
    <t>H.B. Fuller Company</t>
  </si>
  <si>
    <t>FUL</t>
  </si>
  <si>
    <t>Hormel Foods Corp.</t>
  </si>
  <si>
    <t>HRL</t>
  </si>
  <si>
    <t>Eli Lilly &amp; Company</t>
  </si>
  <si>
    <t>LLY</t>
  </si>
  <si>
    <t>Pfizer Inc.</t>
  </si>
  <si>
    <t>PFE</t>
  </si>
  <si>
    <t>Stanley Works</t>
  </si>
  <si>
    <t>SWK</t>
  </si>
  <si>
    <t>Commerce Bancshares</t>
  </si>
  <si>
    <t>CBSH</t>
  </si>
  <si>
    <t>Lancaster Colony Corp.</t>
  </si>
  <si>
    <t>LANC</t>
  </si>
  <si>
    <t>Washington REIT</t>
  </si>
  <si>
    <t>WRE</t>
  </si>
  <si>
    <t>Associated Banc-Corp.</t>
  </si>
  <si>
    <t>ASBC</t>
  </si>
  <si>
    <t>Mine Safety Appliances</t>
  </si>
  <si>
    <t>MSA</t>
  </si>
  <si>
    <t>Susquehanna Bancsh.</t>
  </si>
  <si>
    <t>SUSQ</t>
  </si>
  <si>
    <t>Universal Corp.</t>
  </si>
  <si>
    <t>UVV</t>
  </si>
  <si>
    <t>C.R. Bard Inc.</t>
  </si>
  <si>
    <t>BCR</t>
  </si>
  <si>
    <t>BB&amp;T Corp.</t>
  </si>
  <si>
    <t>BBT</t>
  </si>
  <si>
    <t>Black Hills Corp.</t>
  </si>
  <si>
    <t>BKH</t>
  </si>
  <si>
    <t>Gannett Company</t>
  </si>
  <si>
    <t>GCI</t>
  </si>
  <si>
    <t>W.W. Grainger Inc.</t>
  </si>
  <si>
    <t>GWW</t>
  </si>
  <si>
    <t>Leggett &amp; Platt Inc.</t>
  </si>
  <si>
    <t>LEG</t>
  </si>
  <si>
    <t>National Fuel Gas</t>
  </si>
  <si>
    <t>NFG</t>
  </si>
  <si>
    <t>PepsiCo Inc.</t>
  </si>
  <si>
    <t>PEP</t>
  </si>
  <si>
    <t>PPG Industries Inc.</t>
  </si>
  <si>
    <t>PPG</t>
  </si>
  <si>
    <t>Regions Financial Corp.</t>
  </si>
  <si>
    <t>RF</t>
  </si>
  <si>
    <t>Target Corp.</t>
  </si>
  <si>
    <t>TGT</t>
  </si>
  <si>
    <t>Wesco Financial Corp.</t>
  </si>
  <si>
    <t>WSC</t>
  </si>
  <si>
    <t>Abbott Laboratories</t>
  </si>
  <si>
    <t>ABT</t>
  </si>
  <si>
    <t>Becton Dickinson &amp; Co.</t>
  </si>
  <si>
    <t>BDX</t>
  </si>
  <si>
    <t>Fifth Third Bancorp</t>
  </si>
  <si>
    <t>FITB</t>
  </si>
  <si>
    <t>Marshall &amp; Ilsley Corp.</t>
  </si>
  <si>
    <t>MI</t>
  </si>
  <si>
    <t>Nucor Corp.</t>
  </si>
  <si>
    <t>NUE</t>
  </si>
  <si>
    <t>Supervalu Inc.</t>
  </si>
  <si>
    <t>SVU</t>
  </si>
  <si>
    <t>Tennant Company</t>
  </si>
  <si>
    <t>TNC</t>
  </si>
  <si>
    <t>VF Corp.</t>
  </si>
  <si>
    <t>VFC</t>
  </si>
  <si>
    <t>CenturyTel Inc.</t>
  </si>
  <si>
    <t>CTL</t>
  </si>
  <si>
    <t>Fulton Financial Corp.</t>
  </si>
  <si>
    <t>FULT</t>
  </si>
  <si>
    <t>McGraw-Hill Companies</t>
  </si>
  <si>
    <t>MHP</t>
  </si>
  <si>
    <t>RPM International Inc.</t>
  </si>
  <si>
    <t>RPM</t>
  </si>
  <si>
    <t>Trustmark Corp.</t>
  </si>
  <si>
    <t>TRMK</t>
  </si>
  <si>
    <t>Anheuser-Busch Cos.</t>
  </si>
  <si>
    <t>BUD</t>
  </si>
  <si>
    <t>Archer Daniels Midland</t>
  </si>
  <si>
    <t>ADM</t>
  </si>
  <si>
    <t>Consolidated Edison</t>
  </si>
  <si>
    <t>ED</t>
  </si>
  <si>
    <t>Hershey Company</t>
  </si>
  <si>
    <t>HSY</t>
  </si>
  <si>
    <t>Kimberly-Clark Corp.</t>
  </si>
  <si>
    <t>KMB</t>
  </si>
  <si>
    <t>Telephone &amp; Data Sys.</t>
  </si>
  <si>
    <t>TDS</t>
  </si>
  <si>
    <t>Automatic Data Proc.</t>
  </si>
  <si>
    <t>ADP</t>
  </si>
  <si>
    <t>Avery Dennison Corp.</t>
  </si>
  <si>
    <t>AVY</t>
  </si>
  <si>
    <t>Chemical Financial</t>
  </si>
  <si>
    <t>CHFC</t>
  </si>
  <si>
    <t>General Electric Co.</t>
  </si>
  <si>
    <t>GE</t>
  </si>
  <si>
    <t>Johnson Controls Inc.</t>
  </si>
  <si>
    <t>JCI</t>
  </si>
  <si>
    <t>MGE Energy Inc.</t>
  </si>
  <si>
    <t>MGEE</t>
  </si>
  <si>
    <t>Otter Tail Corp.</t>
  </si>
  <si>
    <t>OTTR</t>
  </si>
  <si>
    <t>Vectren Corp.</t>
  </si>
  <si>
    <t>VVC</t>
  </si>
  <si>
    <t>Walgreen Company</t>
  </si>
  <si>
    <t>WAG</t>
  </si>
  <si>
    <t>Wal-Mart Stores Inc.</t>
  </si>
  <si>
    <t>WMT</t>
  </si>
  <si>
    <t>Carlisle Companies</t>
  </si>
  <si>
    <t>CSL</t>
  </si>
  <si>
    <t>Clorox Company</t>
  </si>
  <si>
    <t>CLX</t>
  </si>
  <si>
    <t>Family Dollar Stores</t>
  </si>
  <si>
    <t>FDO</t>
  </si>
  <si>
    <t>Helmerich &amp; Payne Inc.</t>
  </si>
  <si>
    <t>HP</t>
  </si>
  <si>
    <t>McDonald's Corp.</t>
  </si>
  <si>
    <t>MCD</t>
  </si>
  <si>
    <t>Myers Industries Inc.</t>
  </si>
  <si>
    <t>MYE</t>
  </si>
  <si>
    <t>Pentair Inc.</t>
  </si>
  <si>
    <t>PNR</t>
  </si>
  <si>
    <t>RLI Corp.</t>
  </si>
  <si>
    <t>RLI</t>
  </si>
  <si>
    <t>Synovus Financial Corp.</t>
  </si>
  <si>
    <t>SNV</t>
  </si>
  <si>
    <t>Sysco Corp.</t>
  </si>
  <si>
    <t>SYY</t>
  </si>
  <si>
    <t>WGL Holdings Inc.</t>
  </si>
  <si>
    <t>WGL</t>
  </si>
  <si>
    <t>Bank of America Corp.</t>
  </si>
  <si>
    <t>BAC</t>
  </si>
  <si>
    <t>Bank of Hawaii Corp.</t>
  </si>
  <si>
    <t>BOH</t>
  </si>
  <si>
    <t>Medtronic Inc.</t>
  </si>
  <si>
    <t>MDT</t>
  </si>
  <si>
    <t>Rohm &amp; Haas Company</t>
  </si>
  <si>
    <t>ROH</t>
  </si>
  <si>
    <t>Teleflex Inc.</t>
  </si>
  <si>
    <t>TFX</t>
  </si>
  <si>
    <t>National Penn Bancsh.</t>
  </si>
  <si>
    <t>NPBC</t>
  </si>
  <si>
    <t>Valspar Corp.</t>
  </si>
  <si>
    <t>VAL</t>
  </si>
  <si>
    <t>KeyCorp</t>
  </si>
  <si>
    <t>KEY</t>
  </si>
  <si>
    <t>Piedmont Natural Gas</t>
  </si>
  <si>
    <t>PNY</t>
  </si>
  <si>
    <t>Questar Corp.</t>
  </si>
  <si>
    <t>STR</t>
  </si>
  <si>
    <t>Sherwin-Williams Co.</t>
  </si>
  <si>
    <t>SHW</t>
  </si>
  <si>
    <t>Northwest Natural Gas</t>
  </si>
  <si>
    <t>NWN</t>
  </si>
  <si>
    <t>Nordson Corp.</t>
  </si>
  <si>
    <t>NDSN</t>
  </si>
  <si>
    <t>People's Bancorp OH</t>
  </si>
  <si>
    <t>PEBO</t>
  </si>
  <si>
    <t>Conn. Water Service</t>
  </si>
  <si>
    <t>CTWS</t>
  </si>
  <si>
    <t>UDR Inc.</t>
  </si>
  <si>
    <t>UDR</t>
  </si>
  <si>
    <t>Wrigley (Wm. Jr.) Co.</t>
  </si>
  <si>
    <t>WWY</t>
  </si>
  <si>
    <t>Harleysville National</t>
  </si>
  <si>
    <t>HNBC</t>
  </si>
  <si>
    <t>AFLAC Inc.</t>
  </si>
  <si>
    <t>AFL</t>
  </si>
  <si>
    <t>Y</t>
  </si>
  <si>
    <t>Air Products &amp; Chem.</t>
  </si>
  <si>
    <t>APD</t>
  </si>
  <si>
    <t>AT&amp;T Inc.</t>
  </si>
  <si>
    <t>T</t>
  </si>
  <si>
    <t>Bemis Company</t>
  </si>
  <si>
    <t>BMS</t>
  </si>
  <si>
    <t>Cintas Corp.</t>
  </si>
  <si>
    <t>CTAS</t>
  </si>
  <si>
    <t>Clarcor Inc.</t>
  </si>
  <si>
    <t>CLC</t>
  </si>
  <si>
    <t>Comerica Inc.</t>
  </si>
  <si>
    <t>CMA</t>
  </si>
  <si>
    <t>Eaton Vance Corp.</t>
  </si>
  <si>
    <t>EV</t>
  </si>
  <si>
    <t>Energen Corp.</t>
  </si>
  <si>
    <t>EGN</t>
  </si>
  <si>
    <t>ExxonMobil Corp.</t>
  </si>
  <si>
    <t>XOM</t>
  </si>
  <si>
    <t>FirstMerit Corp.</t>
  </si>
  <si>
    <t>FMER</t>
  </si>
  <si>
    <t>Legg Mason Inc.</t>
  </si>
  <si>
    <t>LM</t>
  </si>
  <si>
    <t>Lincoln National Corp.</t>
  </si>
  <si>
    <t>LNC</t>
  </si>
  <si>
    <t>M&amp;T Bank Corp.</t>
  </si>
  <si>
    <t>MTB</t>
  </si>
  <si>
    <t>Old National Bancorp</t>
  </si>
  <si>
    <t>ONB</t>
  </si>
  <si>
    <t>Old Republic Int'l</t>
  </si>
  <si>
    <t>ORI</t>
  </si>
  <si>
    <t>Pitney Bowes Inc.</t>
  </si>
  <si>
    <t>PBI</t>
  </si>
  <si>
    <t>Sigma-Aldrich Corp.</t>
  </si>
  <si>
    <t>SIAL</t>
  </si>
  <si>
    <t>Sonoco Products Co.</t>
  </si>
  <si>
    <t>SON</t>
  </si>
  <si>
    <t>State Street Corp.</t>
  </si>
  <si>
    <t>STT</t>
  </si>
  <si>
    <t>United Bankshares Inc.</t>
  </si>
  <si>
    <t>UBSI</t>
  </si>
  <si>
    <t>Washington Federal Inc.</t>
  </si>
  <si>
    <t>WFSL</t>
  </si>
  <si>
    <t>Wilmington Trust Corp.</t>
  </si>
  <si>
    <t>WL</t>
  </si>
  <si>
    <t>N</t>
  </si>
  <si>
    <t>Quarterly Rate</t>
  </si>
  <si>
    <t>Div=Annual</t>
  </si>
  <si>
    <t>Note</t>
  </si>
  <si>
    <t>n/a</t>
  </si>
  <si>
    <t>EnergySouth Inc.</t>
  </si>
  <si>
    <t>ENSI</t>
  </si>
  <si>
    <t>Florida Public Utilities</t>
  </si>
  <si>
    <t>FPU</t>
  </si>
  <si>
    <t>Gorman-Rupp Company</t>
  </si>
  <si>
    <t>GRC</t>
  </si>
  <si>
    <t>Middlesex Water Co.</t>
  </si>
  <si>
    <t>MSEX</t>
  </si>
  <si>
    <t>SJW Corp.</t>
  </si>
  <si>
    <t>SJW</t>
  </si>
  <si>
    <t>Stepan Company</t>
  </si>
  <si>
    <t>SCL</t>
  </si>
  <si>
    <t>Weyco Group Inc.</t>
  </si>
  <si>
    <t>WEYS</t>
  </si>
  <si>
    <t>U.S. Bancorp</t>
  </si>
  <si>
    <t>USB</t>
  </si>
  <si>
    <t>Being Acquired</t>
  </si>
  <si>
    <t>U.S. Dividend Champions</t>
  </si>
  <si>
    <t>General</t>
  </si>
  <si>
    <t>Q1 Div</t>
  </si>
  <si>
    <t>Q2 Div</t>
  </si>
  <si>
    <t>Q3 Div</t>
  </si>
  <si>
    <t>Q4 Div</t>
  </si>
  <si>
    <t>Total</t>
  </si>
  <si>
    <t>Year 1</t>
  </si>
  <si>
    <t>Year 2</t>
  </si>
  <si>
    <t>Year 3</t>
  </si>
  <si>
    <t>Year4</t>
  </si>
  <si>
    <t>Year 5</t>
  </si>
  <si>
    <t>This listing was inspired by the efforts of several individual investors and is intended to be freely used and distributed by all. The</t>
  </si>
  <si>
    <t>initial goal was to identify companies that had increased their dividend for at least 25 consecutive years, but, as explained below,</t>
  </si>
  <si>
    <t>the definition was broadened to include additional companies that had paid higher dividends without having increased the quarterly</t>
  </si>
  <si>
    <t>payout in every calendar year. I also decided to include companies that had increased their dividend for 23 or 24 straight years,</t>
  </si>
  <si>
    <t>since they are likely to join the 25-year "Champions" soon. It was also necessary to resolve discrepancies between the streak</t>
  </si>
  <si>
    <t>claimed by the company and information from outside sources, which is why the "(Per Company)" sub-title is included. Some</t>
  </si>
  <si>
    <t>noteable sub-groups that are included:</t>
  </si>
  <si>
    <t>As you can see, the dividend was increased only in years 2 and 4, but the company paid higher TOTAL dividends each year. To</t>
  </si>
  <si>
    <t>highlight these companies, the dates are indicated in Red (and right-aligned to stand out when printing.)</t>
  </si>
  <si>
    <t>"The Alternators"</t>
  </si>
  <si>
    <t>are companies that appear to follow a pattern of increasing their dividend only in alternating years, but do</t>
  </si>
  <si>
    <t>so in mid-year, so that the total paid (per share) is higher every year. An example follows:</t>
  </si>
  <si>
    <t>"The Penny-Pinchers"</t>
  </si>
  <si>
    <t>are companies that typically increase their quarterly payout by a fraction of a penny, often by as little as one-</t>
  </si>
  <si>
    <t>quarter cent, or one cent per share on an annual basis. Generally, these are utilities with an impressive streak of increases. But</t>
  </si>
  <si>
    <t>since their profits are limited by regulators, they may not be able to declare substantial dividend increases. Although they typically</t>
  </si>
  <si>
    <t>"The Pretenders"</t>
  </si>
  <si>
    <t>are companies that have recorded 23 or 24 years of dividend growth, so they can usually be expected to</t>
  </si>
  <si>
    <t>join the primary group of 25-year increasers within a year or two. Initially, there were 14 of these companies, but updating their</t>
  </si>
  <si>
    <t>Data Sources/Discrepancies</t>
  </si>
  <si>
    <t>As mentioned above, the dividend streaks are generally specified by the companies themselves. In some cases, however, there</t>
  </si>
  <si>
    <t>were differences between the length of the streak shown by outside sources and what was stated in company literature. In general,</t>
  </si>
  <si>
    <t>the company's claim is shown, when it appears reasonable. For example, one source showed that Vectren had increased its</t>
  </si>
  <si>
    <t>dividend for 31 straight years, but the company stated that its latest increase marked "the 48th consecutive year that Vectren and</t>
  </si>
  <si>
    <t>its predecessor companies have increased annual dividends paid." In addition to not taking into account records of predecessor</t>
  </si>
  <si>
    <t>companies, some sources appear to curtail streaks because of a lack of clear data as much as 25 years ago. Other issues:</t>
  </si>
  <si>
    <t>Rounding errors</t>
  </si>
  <si>
    <t>can make it appear that a company did not raise its dividend, especially in the distant past. For example,</t>
  </si>
  <si>
    <t>an adjusted payout of .012275, increased to .012325, could appear unchanged if both were rounded to .0123 by the data provider.</t>
  </si>
  <si>
    <t>Splits/Stock Dividends</t>
  </si>
  <si>
    <t>may not always result in accurate adjustment of prior dividends. This is especially true if the split were at</t>
  </si>
  <si>
    <t>a ratio of 6-for-5 or higher, or if a stock dividend of 5% or less was paid. In some cases, a company may state that it is "maintaining"</t>
  </si>
  <si>
    <t>a dividend rate following a stock dividend, but that, in fact, is an increase. So, for example, a company may start the year paying a</t>
  </si>
  <si>
    <t>rate of 10¢/share and finish the year by paying 10¢/share, but a 5% stock dividend adjusts the first figure to 9.6¢/share.</t>
  </si>
  <si>
    <t>Special Dividends</t>
  </si>
  <si>
    <t>might cause some sources to drop a company from a listing such as this one. For example, if a company</t>
  </si>
  <si>
    <t>actually increases its annual dividend from 30¢ to 40¢ per share, but paid a special (or "extra") dividend of $1 in the first year, then</t>
  </si>
  <si>
    <t>it could appear that it had reduced its payout from $1.30 to 40¢ per share, thus ending its streak. However, I don't think that such a</t>
  </si>
  <si>
    <t>company should be penalized for making an extra payout, so these special dividends are ignored for this listing.</t>
  </si>
  <si>
    <t>Column Headings</t>
  </si>
  <si>
    <t>represents the number of consecutive years of higher dividends. Numbers in Blue (that are also right-</t>
  </si>
  <si>
    <t>aligned for printouts) indicate that recent increases were confirmed, but Sources did not state the number of years. So, although</t>
  </si>
  <si>
    <t>we believe the figure to be accurate, it may be arrived at by using an earlier number and adding more recent increases.</t>
  </si>
  <si>
    <t>DRIP w/SPP</t>
  </si>
  <si>
    <t>indicates whether or not a company offers a Dividend Reinvestment Plan (DRIP) that also allows enrollees</t>
  </si>
  <si>
    <t>to invest additional cash on a voluntary, periodic basis. The vast majority of these companies offer these plans, also known as</t>
  </si>
  <si>
    <t>Direct Investment Plans, but many have recently added fees, so potential participants should carefully check the features before</t>
  </si>
  <si>
    <t>they enroll. Complete information about all available DRIPs can be found at www.directinvesting.com and is available for free.</t>
  </si>
  <si>
    <t>Disclosure: As shown below, I am employed by The Moneypaper Inc., which operates that web site and is affiliated with the Temper</t>
  </si>
  <si>
    <t>Enrollment Service that facilitates DRIP enrollment. This is not meant as a sales pitch! The DRIP information is freely available</t>
  </si>
  <si>
    <t>simply by visiting that site, clicking on "Search for DRIPs" at the top and typing in the stock symbol (or using the alphabetical listing).</t>
  </si>
  <si>
    <t>Dividend Information</t>
  </si>
  <si>
    <t>is the information associated with the most recent increase, not necessarily the most recent dividend.</t>
  </si>
  <si>
    <t>Source(s)</t>
  </si>
  <si>
    <t>Acknowledements/Updates</t>
  </si>
  <si>
    <t>Dave Fish</t>
  </si>
  <si>
    <t>Exec. Editor,</t>
  </si>
  <si>
    <t>The Moneypaper, Direct Investing, The Moneypaper Guide to Direct Investment Plans</t>
  </si>
  <si>
    <t>Co-manager,</t>
  </si>
  <si>
    <t>The MP 63 Fund (DRIPX)</t>
  </si>
  <si>
    <t>I'd like to thank Motley Fool poster Bruce Doe, whose listing was the starting point for this compilation. Also, thanks to Moneypaper</t>
  </si>
  <si>
    <t>reader Jacob Geller, who brought our attention to RPM International's claim to be one of 70 companies to have increased their</t>
  </si>
  <si>
    <t>dividend for at least 34 straight years. Many thanks to Publisher Vita Nelson, who has made Moneypaper's DRIP database info</t>
  </si>
  <si>
    <t>www.dripinvesting.org, where I hope to post this spreadsheet and a related PDF file (for those who can't use the spreadsheet).</t>
  </si>
  <si>
    <t>Hopefully, it can be updated on a quarterly basis at that location. Please post comments/questions on its U.S. DRIPs board.</t>
  </si>
  <si>
    <t>freely available to the general public. And finally, thanks to George L. Smyth for running the non-profit message boards at</t>
  </si>
  <si>
    <t>Updated:</t>
  </si>
  <si>
    <t>recent increases showed that many had already joined the main group, leaving just six "pretenders" in the Dec. 2007 listing.</t>
  </si>
  <si>
    <t>offer higher yields, dividend and share price growth may be limited. Percentage increases of 2% or less are highlighted in Red.</t>
  </si>
  <si>
    <t>Most Recent Dividend Increase Information</t>
  </si>
  <si>
    <t>Price</t>
  </si>
  <si>
    <t>Yield</t>
  </si>
  <si>
    <t>Chronology</t>
  </si>
  <si>
    <t>U.S. Dividend Champions Dec07 posted at www.dripinvesting.org</t>
  </si>
  <si>
    <t>Price and Yield columns added</t>
  </si>
  <si>
    <t>Default printing changed from Portrait to Landscape</t>
  </si>
  <si>
    <t>(Click on Champions tab below for main worksheet)</t>
  </si>
  <si>
    <t>Added horizontal lines every five companies to improve readability</t>
  </si>
  <si>
    <t>Industry</t>
  </si>
  <si>
    <t>Conglomerate</t>
  </si>
  <si>
    <t>Drugs</t>
  </si>
  <si>
    <t>Business Services</t>
  </si>
  <si>
    <t>Insurance</t>
  </si>
  <si>
    <t>Chemicals</t>
  </si>
  <si>
    <t>Tobacco</t>
  </si>
  <si>
    <t>Utility-Water</t>
  </si>
  <si>
    <t>Beverages-Alcoholic</t>
  </si>
  <si>
    <t>Farm Products</t>
  </si>
  <si>
    <t>Banking</t>
  </si>
  <si>
    <t>Telecommunications</t>
  </si>
  <si>
    <t>Paper Products</t>
  </si>
  <si>
    <t>Medical Instruments</t>
  </si>
  <si>
    <t>Packaging</t>
  </si>
  <si>
    <t>Utility-Electric</t>
  </si>
  <si>
    <t>Rubber &amp; Plastics</t>
  </si>
  <si>
    <t>Auto Parts</t>
  </si>
  <si>
    <t>Cleaning Products</t>
  </si>
  <si>
    <t>Beverages-Non-alcoholic</t>
  </si>
  <si>
    <t>Personal Products</t>
  </si>
  <si>
    <t>Business Equipment</t>
  </si>
  <si>
    <t>Machinery</t>
  </si>
  <si>
    <t>Financial Services</t>
  </si>
  <si>
    <t>Industrial Equipment</t>
  </si>
  <si>
    <t>Utility-Gas</t>
  </si>
  <si>
    <t>Oil &amp; Gas</t>
  </si>
  <si>
    <t>Discount Stores</t>
  </si>
  <si>
    <t>REIT</t>
  </si>
  <si>
    <t>Utility-Electric/Gas</t>
  </si>
  <si>
    <t>Publishing</t>
  </si>
  <si>
    <t>Chemical-Specialty</t>
  </si>
  <si>
    <t>Confectioner</t>
  </si>
  <si>
    <t>Food Processing</t>
  </si>
  <si>
    <t>Drugs/Consumer Prod.</t>
  </si>
  <si>
    <t>Auto Parts/HVAC</t>
  </si>
  <si>
    <t>Food/Consumer Prod.</t>
  </si>
  <si>
    <t>Furniture/Bldg. Prod.</t>
  </si>
  <si>
    <t>Building Products</t>
  </si>
  <si>
    <t>Home Improv. Stores</t>
  </si>
  <si>
    <t>Restaurants</t>
  </si>
  <si>
    <t>Medical Devices</t>
  </si>
  <si>
    <t>Medical/Safety Equip.</t>
  </si>
  <si>
    <t>Steel &amp; Iron</t>
  </si>
  <si>
    <t>Beverages/Snack Food</t>
  </si>
  <si>
    <t>Consumer Products</t>
  </si>
  <si>
    <t>Utility-Gas/Oil &amp; Gas</t>
  </si>
  <si>
    <t>Chemical</t>
  </si>
  <si>
    <t>Paints</t>
  </si>
  <si>
    <t>Tools/Security Products</t>
  </si>
  <si>
    <t>Grocery Stores</t>
  </si>
  <si>
    <t>Food-Wholesale</t>
  </si>
  <si>
    <t>Apparel</t>
  </si>
  <si>
    <t>Electronics-Wholesale</t>
  </si>
  <si>
    <t>Drugstores</t>
  </si>
  <si>
    <t>Savings &amp; Loan</t>
  </si>
  <si>
    <t>Insurance/Bus. Services</t>
  </si>
  <si>
    <t>Footwear</t>
  </si>
  <si>
    <t>Adj/TSS spin</t>
  </si>
  <si>
    <t>WS</t>
  </si>
  <si>
    <t>PR</t>
  </si>
  <si>
    <t>PR,WS</t>
  </si>
  <si>
    <t>Combined Source(s) into one column (PR-Press Release; WS=Web Site; IR=IR Response)</t>
  </si>
  <si>
    <t>Added Industry column and averages for yield and dividend increase percentage</t>
  </si>
  <si>
    <t>IR</t>
  </si>
  <si>
    <t>(When IR appears in Blue, it indicates that the company responded, but could not confirm the streak.)</t>
  </si>
  <si>
    <t>indicates whether the length of the dividend streak is stated in the Press Release, Web Site, or IR Dept.</t>
  </si>
  <si>
    <t>Sent e-mails to IR Depts. at all unconfirmed companies requesting confirmation/correction</t>
  </si>
  <si>
    <t>Entered (IR) in Blue to indicate that no response was received.</t>
  </si>
  <si>
    <t>(IR)</t>
  </si>
  <si>
    <t>U.S. Dividend Champions Jan08 posted at www.dripinvesting.org</t>
  </si>
  <si>
    <t>Adj from Annual</t>
  </si>
  <si>
    <t>Deleted Progressive Corp. (div. reduced) and Altria Group (spin-off of Philip Morris International)</t>
  </si>
  <si>
    <t>U.S. Dividend Champions Feb08 posted at www.dripinvesting.org</t>
  </si>
  <si>
    <t>Franklin Resources</t>
  </si>
  <si>
    <t>BEN</t>
  </si>
  <si>
    <t>Added Franklin Resources (annual increases since 1981)</t>
  </si>
  <si>
    <t>Changed file name format to reflect specific date of update (yymmdd)</t>
  </si>
  <si>
    <t>Corrected Teleflex Inc. note; not being acquired; DRIP changed to Yes</t>
  </si>
  <si>
    <t>Deleted La-Z-Boy (div. reduced)</t>
  </si>
  <si>
    <t>Est. Dates</t>
  </si>
  <si>
    <t>Consecutive Years of Higher Dividends (per company)</t>
  </si>
  <si>
    <t>Dates in Red (right-aligned) indicate last increase more than a year ago (Ex-Div Date)</t>
  </si>
  <si>
    <t>Changed Date text to Green for companies expected to announce increase in next 30 days</t>
  </si>
  <si>
    <t>Dates in Green (centered) indicate increase announcement expected in next 30 days</t>
  </si>
  <si>
    <t>DR</t>
  </si>
  <si>
    <t>SP</t>
  </si>
  <si>
    <t>No.</t>
  </si>
  <si>
    <t>-</t>
  </si>
  <si>
    <t>y</t>
  </si>
  <si>
    <t>Added columns for DRIP fees on dividend reinvestment (DR) and/or stock purchase (SP)</t>
  </si>
  <si>
    <t>Comparison with Previous Month (NOT adjusted for additions, deletions, etc.)</t>
  </si>
  <si>
    <t>Averages for</t>
  </si>
  <si>
    <t>companies</t>
  </si>
  <si>
    <t>Added Average Price and Comparison to Last Month at bottom</t>
  </si>
  <si>
    <t>U.S. Dividend Champions 080229 posted at www.dripinvesting.org</t>
  </si>
  <si>
    <t>DRIP Fees</t>
  </si>
  <si>
    <t>Deleted DRIP w/SPP column as unnecessary (Y/N implied by DRIP Fees columns)</t>
  </si>
  <si>
    <t>2Q08 div unch</t>
  </si>
  <si>
    <t>companies as of 2/29/08</t>
  </si>
  <si>
    <t>U.S. Dividend Champions 080331 posted at www.dripinvesting.org</t>
  </si>
  <si>
    <t>Deleted Hillenbrand Industries (split into Hill-Rom (HRC) and Hillenbrand Inc. (HI))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</si>
</sst>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/d/yy"/>
    <numFmt numFmtId="166" formatCode="0.0"/>
  </numFmts>
  <fonts count="22">
    <font>
      <sz val="10"/>
      <name val="Arial"/>
      <family val="0"/>
    </font>
    <font>
      <sz val="10"/>
      <color indexed="4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i/>
      <u val="single"/>
      <sz val="9"/>
      <name val="Arial"/>
      <family val="2"/>
    </font>
    <font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2"/>
      <name val="Arial"/>
      <family val="2"/>
    </font>
    <font>
      <b/>
      <sz val="10"/>
      <name val="Arial"/>
      <family val="2"/>
    </font>
    <font>
      <i/>
      <sz val="14"/>
      <color indexed="57"/>
      <name val="Arial"/>
      <family val="2"/>
    </font>
    <font>
      <sz val="7"/>
      <color indexed="17"/>
      <name val="Arial"/>
      <family val="2"/>
    </font>
    <font>
      <sz val="7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0" xfId="0" applyFont="1" applyBorder="1" applyAlignment="1" quotePrefix="1">
      <alignment/>
    </xf>
    <xf numFmtId="0" fontId="2" fillId="0" borderId="6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165" fontId="0" fillId="0" borderId="0" xfId="0" applyNumberFormat="1" applyAlignment="1">
      <alignment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0" fontId="12" fillId="0" borderId="0" xfId="0" applyFont="1" applyAlignment="1" quotePrefix="1">
      <alignment/>
    </xf>
    <xf numFmtId="165" fontId="0" fillId="0" borderId="0" xfId="0" applyNumberFormat="1" applyFont="1" applyBorder="1" applyAlignment="1">
      <alignment/>
    </xf>
    <xf numFmtId="0" fontId="3" fillId="0" borderId="7" xfId="0" applyFont="1" applyBorder="1" applyAlignment="1" quotePrefix="1">
      <alignment horizontal="left"/>
    </xf>
    <xf numFmtId="0" fontId="2" fillId="0" borderId="7" xfId="0" applyFont="1" applyBorder="1" applyAlignment="1">
      <alignment/>
    </xf>
    <xf numFmtId="0" fontId="0" fillId="0" borderId="6" xfId="0" applyFont="1" applyBorder="1" applyAlignment="1">
      <alignment horizontal="right"/>
    </xf>
    <xf numFmtId="165" fontId="0" fillId="0" borderId="8" xfId="0" applyNumberFormat="1" applyFont="1" applyBorder="1" applyAlignment="1">
      <alignment/>
    </xf>
    <xf numFmtId="0" fontId="13" fillId="0" borderId="6" xfId="0" applyFont="1" applyBorder="1" applyAlignment="1" quotePrefix="1">
      <alignment horizontal="left"/>
    </xf>
    <xf numFmtId="0" fontId="0" fillId="0" borderId="2" xfId="0" applyFont="1" applyBorder="1" applyAlignment="1">
      <alignment horizontal="right"/>
    </xf>
    <xf numFmtId="165" fontId="0" fillId="0" borderId="2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0" fontId="14" fillId="0" borderId="9" xfId="0" applyFont="1" applyBorder="1" applyAlignment="1" quotePrefix="1">
      <alignment horizontal="left"/>
    </xf>
    <xf numFmtId="0" fontId="0" fillId="0" borderId="0" xfId="0" applyAlignment="1" quotePrefix="1">
      <alignment horizontal="left"/>
    </xf>
    <xf numFmtId="0" fontId="0" fillId="0" borderId="9" xfId="0" applyFont="1" applyBorder="1" applyAlignment="1" quotePrefix="1">
      <alignment horizontal="left"/>
    </xf>
    <xf numFmtId="0" fontId="3" fillId="0" borderId="9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16" fillId="0" borderId="8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165" fontId="5" fillId="0" borderId="2" xfId="0" applyNumberFormat="1" applyFont="1" applyBorder="1" applyAlignment="1">
      <alignment horizontal="left"/>
    </xf>
    <xf numFmtId="165" fontId="5" fillId="0" borderId="8" xfId="0" applyNumberFormat="1" applyFont="1" applyBorder="1" applyAlignment="1">
      <alignment horizontal="left"/>
    </xf>
    <xf numFmtId="165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2" fontId="5" fillId="0" borderId="5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left"/>
    </xf>
    <xf numFmtId="165" fontId="5" fillId="0" borderId="10" xfId="0" applyNumberFormat="1" applyFont="1" applyBorder="1" applyAlignment="1">
      <alignment horizontal="left"/>
    </xf>
    <xf numFmtId="165" fontId="5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1" xfId="0" applyFont="1" applyBorder="1" applyAlignment="1">
      <alignment/>
    </xf>
    <xf numFmtId="0" fontId="16" fillId="0" borderId="11" xfId="0" applyFont="1" applyBorder="1" applyAlignment="1">
      <alignment horizontal="left"/>
    </xf>
    <xf numFmtId="2" fontId="5" fillId="0" borderId="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65" fontId="17" fillId="0" borderId="3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8" fillId="0" borderId="10" xfId="0" applyFont="1" applyBorder="1" applyAlignment="1">
      <alignment horizontal="right"/>
    </xf>
    <xf numFmtId="165" fontId="19" fillId="0" borderId="5" xfId="0" applyNumberFormat="1" applyFont="1" applyBorder="1" applyAlignment="1" quotePrefix="1">
      <alignment horizontal="left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5" fillId="0" borderId="4" xfId="0" applyNumberFormat="1" applyFont="1" applyBorder="1" applyAlignment="1">
      <alignment horizontal="left"/>
    </xf>
    <xf numFmtId="165" fontId="5" fillId="0" borderId="11" xfId="0" applyNumberFormat="1" applyFont="1" applyBorder="1" applyAlignment="1">
      <alignment horizontal="left"/>
    </xf>
    <xf numFmtId="0" fontId="5" fillId="0" borderId="5" xfId="0" applyFont="1" applyBorder="1" applyAlignment="1" quotePrefix="1">
      <alignment/>
    </xf>
    <xf numFmtId="2" fontId="20" fillId="0" borderId="11" xfId="0" applyNumberFormat="1" applyFont="1" applyBorder="1" applyAlignment="1">
      <alignment/>
    </xf>
    <xf numFmtId="165" fontId="17" fillId="0" borderId="0" xfId="0" applyNumberFormat="1" applyFont="1" applyBorder="1" applyAlignment="1">
      <alignment horizontal="center"/>
    </xf>
    <xf numFmtId="165" fontId="17" fillId="0" borderId="10" xfId="0" applyNumberFormat="1" applyFont="1" applyBorder="1" applyAlignment="1">
      <alignment horizontal="center"/>
    </xf>
    <xf numFmtId="165" fontId="17" fillId="0" borderId="5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/>
    </xf>
    <xf numFmtId="0" fontId="18" fillId="0" borderId="8" xfId="0" applyFont="1" applyBorder="1" applyAlignment="1">
      <alignment horizontal="right"/>
    </xf>
    <xf numFmtId="165" fontId="20" fillId="0" borderId="2" xfId="0" applyNumberFormat="1" applyFont="1" applyBorder="1" applyAlignment="1">
      <alignment horizontal="right"/>
    </xf>
    <xf numFmtId="165" fontId="20" fillId="0" borderId="8" xfId="0" applyNumberFormat="1" applyFont="1" applyBorder="1" applyAlignment="1">
      <alignment horizontal="right"/>
    </xf>
    <xf numFmtId="165" fontId="20" fillId="0" borderId="1" xfId="0" applyNumberFormat="1" applyFont="1" applyBorder="1" applyAlignment="1">
      <alignment horizontal="right"/>
    </xf>
    <xf numFmtId="165" fontId="19" fillId="0" borderId="1" xfId="0" applyNumberFormat="1" applyFont="1" applyBorder="1" applyAlignment="1" quotePrefix="1">
      <alignment horizontal="left"/>
    </xf>
    <xf numFmtId="164" fontId="19" fillId="0" borderId="0" xfId="0" applyNumberFormat="1" applyFont="1" applyBorder="1" applyAlignment="1">
      <alignment/>
    </xf>
    <xf numFmtId="0" fontId="19" fillId="0" borderId="5" xfId="0" applyFont="1" applyBorder="1" applyAlignment="1">
      <alignment/>
    </xf>
    <xf numFmtId="165" fontId="17" fillId="0" borderId="2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165" fontId="17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/>
    </xf>
    <xf numFmtId="0" fontId="16" fillId="0" borderId="7" xfId="0" applyFont="1" applyBorder="1" applyAlignment="1">
      <alignment horizontal="left"/>
    </xf>
    <xf numFmtId="2" fontId="5" fillId="0" borderId="4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8" xfId="0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5" fillId="0" borderId="7" xfId="0" applyFont="1" applyBorder="1" applyAlignment="1" quotePrefix="1">
      <alignment horizontal="center"/>
    </xf>
    <xf numFmtId="0" fontId="5" fillId="0" borderId="6" xfId="0" applyFont="1" applyBorder="1" applyAlignment="1" quotePrefix="1">
      <alignment horizontal="center"/>
    </xf>
    <xf numFmtId="0" fontId="5" fillId="0" borderId="12" xfId="0" applyFont="1" applyBorder="1" applyAlignment="1" quotePrefix="1">
      <alignment horizontal="right"/>
    </xf>
    <xf numFmtId="1" fontId="5" fillId="0" borderId="14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5" fillId="0" borderId="0" xfId="0" applyFont="1" applyBorder="1" applyAlignment="1" quotePrefix="1">
      <alignment horizontal="right"/>
    </xf>
    <xf numFmtId="1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9" xfId="0" applyFont="1" applyBorder="1" applyAlignment="1" quotePrefix="1">
      <alignment horizontal="right"/>
    </xf>
    <xf numFmtId="1" fontId="5" fillId="0" borderId="4" xfId="0" applyNumberFormat="1" applyFont="1" applyBorder="1" applyAlignment="1">
      <alignment/>
    </xf>
    <xf numFmtId="0" fontId="21" fillId="0" borderId="6" xfId="0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0" fontId="11" fillId="0" borderId="0" xfId="0" applyFont="1" applyAlignment="1" quotePrefix="1">
      <alignment horizontal="left"/>
    </xf>
    <xf numFmtId="165" fontId="20" fillId="0" borderId="0" xfId="0" applyNumberFormat="1" applyFont="1" applyBorder="1" applyAlignment="1">
      <alignment horizontal="right"/>
    </xf>
    <xf numFmtId="165" fontId="20" fillId="0" borderId="10" xfId="0" applyNumberFormat="1" applyFont="1" applyBorder="1" applyAlignment="1">
      <alignment horizontal="right"/>
    </xf>
    <xf numFmtId="165" fontId="20" fillId="0" borderId="5" xfId="0" applyNumberFormat="1" applyFont="1" applyBorder="1" applyAlignment="1">
      <alignment horizontal="right"/>
    </xf>
    <xf numFmtId="165" fontId="20" fillId="0" borderId="4" xfId="0" applyNumberFormat="1" applyFont="1" applyBorder="1" applyAlignment="1">
      <alignment horizontal="right"/>
    </xf>
    <xf numFmtId="165" fontId="20" fillId="0" borderId="11" xfId="0" applyNumberFormat="1" applyFont="1" applyBorder="1" applyAlignment="1">
      <alignment horizontal="right"/>
    </xf>
    <xf numFmtId="165" fontId="20" fillId="0" borderId="3" xfId="0" applyNumberFormat="1" applyFont="1" applyBorder="1" applyAlignment="1">
      <alignment horizontal="right"/>
    </xf>
    <xf numFmtId="165" fontId="5" fillId="0" borderId="5" xfId="0" applyNumberFormat="1" applyFont="1" applyBorder="1" applyAlignment="1" quotePrefix="1">
      <alignment horizontal="left"/>
    </xf>
    <xf numFmtId="164" fontId="5" fillId="0" borderId="1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6" fontId="5" fillId="0" borderId="15" xfId="0" applyNumberFormat="1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18" fillId="0" borderId="11" xfId="0" applyFont="1" applyBorder="1" applyAlignment="1">
      <alignment horizontal="right"/>
    </xf>
    <xf numFmtId="0" fontId="18" fillId="0" borderId="9" xfId="0" applyFont="1" applyBorder="1" applyAlignment="1">
      <alignment horizontal="right"/>
    </xf>
    <xf numFmtId="165" fontId="19" fillId="0" borderId="3" xfId="0" applyNumberFormat="1" applyFont="1" applyBorder="1" applyAlignment="1" quotePrefix="1">
      <alignment horizontal="left"/>
    </xf>
    <xf numFmtId="165" fontId="17" fillId="0" borderId="4" xfId="0" applyNumberFormat="1" applyFont="1" applyBorder="1" applyAlignment="1">
      <alignment horizontal="center"/>
    </xf>
    <xf numFmtId="165" fontId="17" fillId="0" borderId="11" xfId="0" applyNumberFormat="1" applyFont="1" applyBorder="1" applyAlignment="1">
      <alignment horizontal="center"/>
    </xf>
    <xf numFmtId="0" fontId="5" fillId="0" borderId="4" xfId="0" applyFont="1" applyBorder="1" applyAlignment="1" quotePrefix="1">
      <alignment horizontal="left"/>
    </xf>
    <xf numFmtId="0" fontId="16" fillId="0" borderId="6" xfId="0" applyFont="1" applyBorder="1" applyAlignment="1">
      <alignment horizontal="left"/>
    </xf>
    <xf numFmtId="0" fontId="5" fillId="0" borderId="9" xfId="0" applyFont="1" applyBorder="1" applyAlignment="1" quotePrefix="1">
      <alignment horizontal="center"/>
    </xf>
    <xf numFmtId="0" fontId="5" fillId="0" borderId="3" xfId="0" applyFont="1" applyBorder="1" applyAlignment="1" quotePrefix="1">
      <alignment horizontal="center"/>
    </xf>
    <xf numFmtId="164" fontId="19" fillId="0" borderId="4" xfId="0" applyNumberFormat="1" applyFont="1" applyBorder="1" applyAlignment="1">
      <alignment/>
    </xf>
    <xf numFmtId="2" fontId="20" fillId="0" borderId="8" xfId="0" applyNumberFormat="1" applyFont="1" applyBorder="1" applyAlignment="1">
      <alignment/>
    </xf>
    <xf numFmtId="165" fontId="19" fillId="0" borderId="5" xfId="0" applyNumberFormat="1" applyFont="1" applyBorder="1" applyAlignment="1">
      <alignment horizontal="left"/>
    </xf>
    <xf numFmtId="165" fontId="19" fillId="0" borderId="8" xfId="0" applyNumberFormat="1" applyFont="1" applyBorder="1" applyAlignment="1" quotePrefix="1">
      <alignment horizontal="left"/>
    </xf>
    <xf numFmtId="0" fontId="20" fillId="0" borderId="1" xfId="0" applyFont="1" applyBorder="1" applyAlignment="1" quotePrefix="1">
      <alignment horizontal="left"/>
    </xf>
    <xf numFmtId="0" fontId="20" fillId="0" borderId="3" xfId="0" applyFont="1" applyBorder="1" applyAlignment="1">
      <alignment/>
    </xf>
    <xf numFmtId="0" fontId="5" fillId="0" borderId="1" xfId="0" applyFont="1" applyBorder="1" applyAlignment="1" quotePrefix="1">
      <alignment/>
    </xf>
    <xf numFmtId="0" fontId="5" fillId="0" borderId="3" xfId="0" applyFont="1" applyBorder="1" applyAlignment="1" quotePrefix="1">
      <alignment horizontal="left"/>
    </xf>
    <xf numFmtId="0" fontId="19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9.7109375" style="0" customWidth="1"/>
    <col min="4" max="4" width="4.140625" style="0" customWidth="1"/>
    <col min="5" max="6" width="3.7109375" style="0" customWidth="1"/>
    <col min="7" max="7" width="6.28125" style="0" customWidth="1"/>
    <col min="8" max="8" width="5.28125" style="0" customWidth="1"/>
    <col min="9" max="10" width="6.421875" style="0" customWidth="1"/>
    <col min="11" max="11" width="5.28125" style="0" customWidth="1"/>
    <col min="12" max="14" width="8.00390625" style="0" customWidth="1"/>
    <col min="15" max="15" width="7.7109375" style="0" customWidth="1"/>
    <col min="16" max="16" width="12.7109375" style="0" customWidth="1"/>
  </cols>
  <sheetData>
    <row r="1" spans="1:16" ht="12.75">
      <c r="A1" s="9" t="s">
        <v>286</v>
      </c>
      <c r="B1" s="3"/>
      <c r="C1" s="3"/>
      <c r="D1" s="2"/>
      <c r="E1" s="8"/>
      <c r="F1" s="8"/>
      <c r="G1" s="8"/>
      <c r="H1" s="8"/>
      <c r="I1" s="8"/>
      <c r="J1" s="5"/>
      <c r="K1" s="22"/>
      <c r="L1" s="5"/>
      <c r="M1" s="31" t="s">
        <v>364</v>
      </c>
      <c r="N1" s="32">
        <v>39538</v>
      </c>
      <c r="O1" s="28"/>
      <c r="P1" s="1"/>
    </row>
    <row r="2" spans="1:16" ht="9" customHeight="1">
      <c r="A2" s="30"/>
      <c r="B2" s="5"/>
      <c r="C2" s="5"/>
      <c r="D2" s="7"/>
      <c r="E2" s="8"/>
      <c r="F2" s="8"/>
      <c r="G2" s="8"/>
      <c r="H2" s="8"/>
      <c r="I2" s="33" t="s">
        <v>460</v>
      </c>
      <c r="J2" s="3"/>
      <c r="K2" s="34"/>
      <c r="L2" s="3"/>
      <c r="M2" s="34"/>
      <c r="N2" s="35"/>
      <c r="O2" s="36"/>
      <c r="P2" s="1"/>
    </row>
    <row r="3" spans="1:16" ht="9" customHeight="1">
      <c r="A3" s="29"/>
      <c r="B3" s="5"/>
      <c r="C3" s="5"/>
      <c r="D3" s="7"/>
      <c r="E3" s="8"/>
      <c r="F3" s="8"/>
      <c r="G3" s="8"/>
      <c r="H3" s="8"/>
      <c r="I3" s="37" t="s">
        <v>458</v>
      </c>
      <c r="J3" s="6"/>
      <c r="K3" s="6"/>
      <c r="L3" s="6"/>
      <c r="M3" s="6"/>
      <c r="N3" s="6"/>
      <c r="O3" s="4"/>
      <c r="P3" s="1"/>
    </row>
    <row r="4" spans="1:16" ht="12.75">
      <c r="A4" s="39" t="s">
        <v>457</v>
      </c>
      <c r="B4" s="6"/>
      <c r="C4" s="6"/>
      <c r="D4" s="10"/>
      <c r="E4" s="5"/>
      <c r="F4" s="5"/>
      <c r="G4" s="1"/>
      <c r="H4" s="1"/>
      <c r="I4" s="114" t="s">
        <v>367</v>
      </c>
      <c r="J4" s="115"/>
      <c r="K4" s="115"/>
      <c r="L4" s="115"/>
      <c r="M4" s="115"/>
      <c r="N4" s="116"/>
      <c r="O4" s="55"/>
      <c r="P4" s="12"/>
    </row>
    <row r="5" spans="1:16" ht="12.75">
      <c r="A5" s="45"/>
      <c r="B5" s="20"/>
      <c r="C5" s="20"/>
      <c r="D5" s="43" t="s">
        <v>463</v>
      </c>
      <c r="E5" s="149" t="s">
        <v>472</v>
      </c>
      <c r="F5" s="42"/>
      <c r="G5" s="41">
        <v>39538</v>
      </c>
      <c r="H5" s="77"/>
      <c r="I5" s="66" t="s">
        <v>265</v>
      </c>
      <c r="J5" s="75"/>
      <c r="K5" s="117" t="s">
        <v>9</v>
      </c>
      <c r="L5" s="13"/>
      <c r="M5" s="48" t="s">
        <v>8</v>
      </c>
      <c r="N5" s="65"/>
      <c r="O5" s="65"/>
      <c r="P5" s="12"/>
    </row>
    <row r="6" spans="1:16" ht="12.75">
      <c r="A6" s="66" t="s">
        <v>0</v>
      </c>
      <c r="B6" s="83" t="s">
        <v>1</v>
      </c>
      <c r="C6" s="83" t="s">
        <v>376</v>
      </c>
      <c r="D6" s="44" t="s">
        <v>2</v>
      </c>
      <c r="E6" s="40" t="s">
        <v>461</v>
      </c>
      <c r="F6" s="150" t="s">
        <v>462</v>
      </c>
      <c r="G6" s="83" t="s">
        <v>368</v>
      </c>
      <c r="H6" s="84" t="s">
        <v>369</v>
      </c>
      <c r="I6" s="82" t="s">
        <v>3</v>
      </c>
      <c r="J6" s="118" t="s">
        <v>4</v>
      </c>
      <c r="K6" s="118" t="s">
        <v>10</v>
      </c>
      <c r="L6" s="110" t="s">
        <v>5</v>
      </c>
      <c r="M6" s="119" t="s">
        <v>6</v>
      </c>
      <c r="N6" s="111" t="s">
        <v>7</v>
      </c>
      <c r="O6" s="120" t="s">
        <v>351</v>
      </c>
      <c r="P6" s="67" t="s">
        <v>267</v>
      </c>
    </row>
    <row r="7" spans="1:16" ht="11.25" customHeight="1">
      <c r="A7" s="45" t="s">
        <v>12</v>
      </c>
      <c r="B7" s="20" t="s">
        <v>13</v>
      </c>
      <c r="C7" s="46" t="s">
        <v>397</v>
      </c>
      <c r="D7" s="47">
        <v>55</v>
      </c>
      <c r="E7" s="78" t="s">
        <v>264</v>
      </c>
      <c r="F7" s="79" t="s">
        <v>219</v>
      </c>
      <c r="G7" s="103">
        <v>37.55</v>
      </c>
      <c r="H7" s="49">
        <f>((J7*4)/G7)*100</f>
        <v>2.663115845539281</v>
      </c>
      <c r="I7" s="50">
        <v>0.235</v>
      </c>
      <c r="J7" s="50">
        <v>0.25</v>
      </c>
      <c r="K7" s="51">
        <f aca="true" t="shared" si="0" ref="K7:K38">((J7/I7)-1)*100</f>
        <v>6.382978723404253</v>
      </c>
      <c r="L7" s="52">
        <v>39499</v>
      </c>
      <c r="M7" s="53">
        <v>39503</v>
      </c>
      <c r="N7" s="54">
        <v>39512</v>
      </c>
      <c r="O7" s="54" t="s">
        <v>436</v>
      </c>
      <c r="P7" s="55"/>
    </row>
    <row r="8" spans="1:16" ht="11.25" customHeight="1">
      <c r="A8" s="56" t="s">
        <v>11</v>
      </c>
      <c r="B8" s="13" t="s">
        <v>14</v>
      </c>
      <c r="C8" s="57" t="s">
        <v>383</v>
      </c>
      <c r="D8" s="58">
        <v>53</v>
      </c>
      <c r="E8" s="78" t="s">
        <v>264</v>
      </c>
      <c r="F8" s="79" t="s">
        <v>264</v>
      </c>
      <c r="G8" s="105">
        <v>36</v>
      </c>
      <c r="H8" s="59">
        <f>((J8*4)/G8)*100</f>
        <v>2.7777777777777777</v>
      </c>
      <c r="I8" s="60">
        <v>0.235</v>
      </c>
      <c r="J8" s="60">
        <v>0.25</v>
      </c>
      <c r="K8" s="61">
        <f t="shared" si="0"/>
        <v>6.382978723404253</v>
      </c>
      <c r="L8" s="62">
        <v>39393</v>
      </c>
      <c r="M8" s="63">
        <v>39395</v>
      </c>
      <c r="N8" s="64">
        <v>39417</v>
      </c>
      <c r="O8" s="64" t="s">
        <v>436</v>
      </c>
      <c r="P8" s="65"/>
    </row>
    <row r="9" spans="1:16" ht="11.25" customHeight="1">
      <c r="A9" s="56" t="s">
        <v>16</v>
      </c>
      <c r="B9" s="13" t="s">
        <v>17</v>
      </c>
      <c r="C9" s="57" t="s">
        <v>398</v>
      </c>
      <c r="D9" s="58">
        <v>52</v>
      </c>
      <c r="E9" s="78" t="s">
        <v>219</v>
      </c>
      <c r="F9" s="79" t="s">
        <v>264</v>
      </c>
      <c r="G9" s="105">
        <v>41.78</v>
      </c>
      <c r="H9" s="59">
        <f>((J9*4)/G9)*100</f>
        <v>1.9147917663954046</v>
      </c>
      <c r="I9" s="60">
        <v>0.185</v>
      </c>
      <c r="J9" s="60">
        <v>0.2</v>
      </c>
      <c r="K9" s="61">
        <f t="shared" si="0"/>
        <v>8.108108108108114</v>
      </c>
      <c r="L9" s="62">
        <v>39323</v>
      </c>
      <c r="M9" s="63">
        <v>39325</v>
      </c>
      <c r="N9" s="64">
        <v>39340</v>
      </c>
      <c r="O9" s="64" t="s">
        <v>436</v>
      </c>
      <c r="P9" s="65"/>
    </row>
    <row r="10" spans="1:16" ht="11.25" customHeight="1">
      <c r="A10" s="56" t="s">
        <v>23</v>
      </c>
      <c r="B10" s="13" t="s">
        <v>20</v>
      </c>
      <c r="C10" s="57" t="s">
        <v>393</v>
      </c>
      <c r="D10" s="58">
        <v>52</v>
      </c>
      <c r="E10" s="78" t="s">
        <v>264</v>
      </c>
      <c r="F10" s="79" t="s">
        <v>264</v>
      </c>
      <c r="G10" s="105">
        <v>40.22</v>
      </c>
      <c r="H10" s="59">
        <f>((J10*4)/G10)*100</f>
        <v>3.8786673296867233</v>
      </c>
      <c r="I10" s="60">
        <v>0.365</v>
      </c>
      <c r="J10" s="60">
        <v>0.39</v>
      </c>
      <c r="K10" s="61">
        <f t="shared" si="0"/>
        <v>6.849315068493156</v>
      </c>
      <c r="L10" s="62">
        <v>39512</v>
      </c>
      <c r="M10" s="63">
        <v>39514</v>
      </c>
      <c r="N10" s="64">
        <v>39539</v>
      </c>
      <c r="O10" s="144" t="s">
        <v>436</v>
      </c>
      <c r="P10" s="65"/>
    </row>
    <row r="11" spans="1:16" ht="11.25" customHeight="1">
      <c r="A11" s="66" t="s">
        <v>203</v>
      </c>
      <c r="B11" s="67" t="s">
        <v>204</v>
      </c>
      <c r="C11" s="68" t="s">
        <v>401</v>
      </c>
      <c r="D11" s="69">
        <v>52</v>
      </c>
      <c r="E11" s="78" t="s">
        <v>264</v>
      </c>
      <c r="F11" s="79" t="s">
        <v>264</v>
      </c>
      <c r="G11" s="108">
        <v>43.44</v>
      </c>
      <c r="H11" s="70">
        <f>((J11*4)/G11)*100</f>
        <v>3.4530386740331496</v>
      </c>
      <c r="I11" s="71">
        <v>0.355</v>
      </c>
      <c r="J11" s="71">
        <v>0.375</v>
      </c>
      <c r="K11" s="72">
        <f t="shared" si="0"/>
        <v>5.633802816901423</v>
      </c>
      <c r="L11" s="85">
        <v>39384</v>
      </c>
      <c r="M11" s="86">
        <v>39386</v>
      </c>
      <c r="N11" s="74">
        <v>39401</v>
      </c>
      <c r="O11" s="74" t="s">
        <v>436</v>
      </c>
      <c r="P11" s="75"/>
    </row>
    <row r="12" spans="1:16" ht="11.25" customHeight="1">
      <c r="A12" s="45" t="s">
        <v>18</v>
      </c>
      <c r="B12" s="20" t="s">
        <v>19</v>
      </c>
      <c r="C12" s="46" t="s">
        <v>400</v>
      </c>
      <c r="D12" s="47">
        <v>51</v>
      </c>
      <c r="E12" s="76" t="s">
        <v>264</v>
      </c>
      <c r="F12" s="77" t="s">
        <v>264</v>
      </c>
      <c r="G12" s="103">
        <v>51.46</v>
      </c>
      <c r="H12" s="49">
        <f>((J12*4)/G12)*100</f>
        <v>2.331908278274388</v>
      </c>
      <c r="I12" s="50">
        <v>0.2625</v>
      </c>
      <c r="J12" s="50">
        <v>0.3</v>
      </c>
      <c r="K12" s="51">
        <f t="shared" si="0"/>
        <v>14.28571428571428</v>
      </c>
      <c r="L12" s="52">
        <v>39400</v>
      </c>
      <c r="M12" s="53">
        <v>39402</v>
      </c>
      <c r="N12" s="54">
        <v>39426</v>
      </c>
      <c r="O12" s="64" t="s">
        <v>436</v>
      </c>
      <c r="P12" s="55"/>
    </row>
    <row r="13" spans="1:16" ht="11.25" customHeight="1">
      <c r="A13" s="56" t="s">
        <v>21</v>
      </c>
      <c r="B13" s="13" t="s">
        <v>22</v>
      </c>
      <c r="C13" s="57" t="s">
        <v>400</v>
      </c>
      <c r="D13" s="58">
        <v>51</v>
      </c>
      <c r="E13" s="78" t="s">
        <v>264</v>
      </c>
      <c r="F13" s="79" t="s">
        <v>264</v>
      </c>
      <c r="G13" s="105">
        <v>69.27</v>
      </c>
      <c r="H13" s="59">
        <f>((J13*4)/G13)*100</f>
        <v>1.212646167171936</v>
      </c>
      <c r="I13" s="60">
        <v>0.17333</v>
      </c>
      <c r="J13" s="60">
        <v>0.21</v>
      </c>
      <c r="K13" s="61">
        <f t="shared" si="0"/>
        <v>21.15617608030922</v>
      </c>
      <c r="L13" s="62">
        <v>39317</v>
      </c>
      <c r="M13" s="63">
        <v>39321</v>
      </c>
      <c r="N13" s="64">
        <v>39332</v>
      </c>
      <c r="O13" s="64" t="s">
        <v>436</v>
      </c>
      <c r="P13" s="65"/>
    </row>
    <row r="14" spans="1:16" ht="11.25" customHeight="1">
      <c r="A14" s="56" t="s">
        <v>24</v>
      </c>
      <c r="B14" s="13" t="s">
        <v>15</v>
      </c>
      <c r="C14" s="57" t="s">
        <v>421</v>
      </c>
      <c r="D14" s="58">
        <v>51</v>
      </c>
      <c r="E14" s="78" t="s">
        <v>264</v>
      </c>
      <c r="F14" s="79" t="s">
        <v>219</v>
      </c>
      <c r="G14" s="105">
        <v>70.07</v>
      </c>
      <c r="H14" s="59">
        <f>((J14*4)/G14)*100</f>
        <v>1.998001998001998</v>
      </c>
      <c r="I14" s="60">
        <v>0.31</v>
      </c>
      <c r="J14" s="60">
        <v>0.35</v>
      </c>
      <c r="K14" s="61">
        <f t="shared" si="0"/>
        <v>12.903225806451601</v>
      </c>
      <c r="L14" s="89">
        <v>39197</v>
      </c>
      <c r="M14" s="90">
        <v>39199</v>
      </c>
      <c r="N14" s="91">
        <v>39217</v>
      </c>
      <c r="O14" s="64" t="s">
        <v>437</v>
      </c>
      <c r="P14" s="65"/>
    </row>
    <row r="15" spans="1:16" ht="11.25" customHeight="1">
      <c r="A15" s="56" t="s">
        <v>25</v>
      </c>
      <c r="B15" s="13" t="s">
        <v>26</v>
      </c>
      <c r="C15" s="57" t="s">
        <v>377</v>
      </c>
      <c r="D15" s="58">
        <v>50</v>
      </c>
      <c r="E15" s="78" t="s">
        <v>264</v>
      </c>
      <c r="F15" s="79" t="s">
        <v>264</v>
      </c>
      <c r="G15" s="105">
        <v>79.15</v>
      </c>
      <c r="H15" s="59">
        <f>((J15*4)/G15)*100</f>
        <v>2.526847757422615</v>
      </c>
      <c r="I15" s="60">
        <v>0.48</v>
      </c>
      <c r="J15" s="60">
        <v>0.5</v>
      </c>
      <c r="K15" s="61">
        <f t="shared" si="0"/>
        <v>4.166666666666674</v>
      </c>
      <c r="L15" s="62">
        <v>39498</v>
      </c>
      <c r="M15" s="63">
        <v>39500</v>
      </c>
      <c r="N15" s="64">
        <v>39519</v>
      </c>
      <c r="O15" s="64" t="s">
        <v>435</v>
      </c>
      <c r="P15" s="65"/>
    </row>
    <row r="16" spans="1:16" ht="11.25" customHeight="1">
      <c r="A16" s="66" t="s">
        <v>29</v>
      </c>
      <c r="B16" s="67" t="s">
        <v>30</v>
      </c>
      <c r="C16" s="68" t="s">
        <v>405</v>
      </c>
      <c r="D16" s="69">
        <v>50</v>
      </c>
      <c r="E16" s="82" t="s">
        <v>264</v>
      </c>
      <c r="F16" s="84" t="s">
        <v>264</v>
      </c>
      <c r="G16" s="108">
        <v>46.64</v>
      </c>
      <c r="H16" s="70">
        <f>((J16*4)/G16)*100</f>
        <v>5.74614065180103</v>
      </c>
      <c r="I16" s="71">
        <v>0.66</v>
      </c>
      <c r="J16" s="71">
        <v>0.67</v>
      </c>
      <c r="K16" s="72">
        <f t="shared" si="0"/>
        <v>1.5151515151515138</v>
      </c>
      <c r="L16" s="85">
        <v>39505</v>
      </c>
      <c r="M16" s="86">
        <v>39507</v>
      </c>
      <c r="N16" s="74">
        <v>39527</v>
      </c>
      <c r="O16" s="74" t="s">
        <v>436</v>
      </c>
      <c r="P16" s="75"/>
    </row>
    <row r="17" spans="1:16" ht="11.25" customHeight="1">
      <c r="A17" s="45" t="s">
        <v>27</v>
      </c>
      <c r="B17" s="20" t="s">
        <v>28</v>
      </c>
      <c r="C17" s="46" t="s">
        <v>414</v>
      </c>
      <c r="D17" s="47">
        <v>49</v>
      </c>
      <c r="E17" s="78" t="s">
        <v>264</v>
      </c>
      <c r="F17" s="79" t="s">
        <v>264</v>
      </c>
      <c r="G17" s="103">
        <v>19.83</v>
      </c>
      <c r="H17" s="49">
        <f>((J17*4)/G17)*100</f>
        <v>4.639435199193143</v>
      </c>
      <c r="I17" s="50">
        <v>0.22</v>
      </c>
      <c r="J17" s="50">
        <v>0.23</v>
      </c>
      <c r="K17" s="51">
        <f t="shared" si="0"/>
        <v>4.545454545454541</v>
      </c>
      <c r="L17" s="94">
        <v>39175</v>
      </c>
      <c r="M17" s="95">
        <v>39178</v>
      </c>
      <c r="N17" s="96">
        <v>39209</v>
      </c>
      <c r="O17" s="54" t="s">
        <v>436</v>
      </c>
      <c r="P17" s="164" t="s">
        <v>474</v>
      </c>
    </row>
    <row r="18" spans="1:16" ht="11.25" customHeight="1">
      <c r="A18" s="56" t="s">
        <v>31</v>
      </c>
      <c r="B18" s="13" t="s">
        <v>32</v>
      </c>
      <c r="C18" s="57" t="s">
        <v>380</v>
      </c>
      <c r="D18" s="58">
        <v>48</v>
      </c>
      <c r="E18" s="78" t="s">
        <v>219</v>
      </c>
      <c r="F18" s="79" t="s">
        <v>219</v>
      </c>
      <c r="G18" s="105">
        <v>38.04</v>
      </c>
      <c r="H18" s="59">
        <f>((J18*4)/G18)*100</f>
        <v>4.100946372239748</v>
      </c>
      <c r="I18" s="60">
        <v>0.355</v>
      </c>
      <c r="J18" s="60">
        <v>0.39</v>
      </c>
      <c r="K18" s="61">
        <f t="shared" si="0"/>
        <v>9.859154929577475</v>
      </c>
      <c r="L18" s="62">
        <v>39526</v>
      </c>
      <c r="M18" s="63">
        <v>39528</v>
      </c>
      <c r="N18" s="64">
        <v>39553</v>
      </c>
      <c r="O18" s="64" t="s">
        <v>437</v>
      </c>
      <c r="P18" s="65"/>
    </row>
    <row r="19" spans="1:16" ht="11.25" customHeight="1">
      <c r="A19" s="56" t="s">
        <v>153</v>
      </c>
      <c r="B19" s="13" t="s">
        <v>154</v>
      </c>
      <c r="C19" s="57" t="s">
        <v>405</v>
      </c>
      <c r="D19" s="58">
        <v>48</v>
      </c>
      <c r="E19" s="78" t="s">
        <v>264</v>
      </c>
      <c r="F19" s="79" t="s">
        <v>264</v>
      </c>
      <c r="G19" s="105">
        <v>26.83</v>
      </c>
      <c r="H19" s="59">
        <f>((J19*4)/G19)*100</f>
        <v>4.8453224002981745</v>
      </c>
      <c r="I19" s="60">
        <v>0.315</v>
      </c>
      <c r="J19" s="60">
        <v>0.325</v>
      </c>
      <c r="K19" s="61">
        <f t="shared" si="0"/>
        <v>3.1746031746031855</v>
      </c>
      <c r="L19" s="62">
        <v>39399</v>
      </c>
      <c r="M19" s="63">
        <v>39401</v>
      </c>
      <c r="N19" s="64">
        <v>39419</v>
      </c>
      <c r="O19" s="64" t="s">
        <v>436</v>
      </c>
      <c r="P19" s="65"/>
    </row>
    <row r="20" spans="1:16" ht="11.25" customHeight="1">
      <c r="A20" s="56" t="s">
        <v>35</v>
      </c>
      <c r="B20" s="13" t="s">
        <v>36</v>
      </c>
      <c r="C20" s="57" t="s">
        <v>395</v>
      </c>
      <c r="D20" s="58">
        <v>46</v>
      </c>
      <c r="E20" s="78" t="s">
        <v>264</v>
      </c>
      <c r="F20" s="79" t="s">
        <v>264</v>
      </c>
      <c r="G20" s="105">
        <v>60.87</v>
      </c>
      <c r="H20" s="59">
        <f>((J20*4)/G20)*100</f>
        <v>2.4971250205355675</v>
      </c>
      <c r="I20" s="60">
        <v>0.34</v>
      </c>
      <c r="J20" s="60">
        <v>0.38</v>
      </c>
      <c r="K20" s="61">
        <f t="shared" si="0"/>
        <v>11.764705882352944</v>
      </c>
      <c r="L20" s="62">
        <v>39520</v>
      </c>
      <c r="M20" s="63">
        <v>39522</v>
      </c>
      <c r="N20" s="64">
        <v>39539</v>
      </c>
      <c r="O20" s="64" t="s">
        <v>436</v>
      </c>
      <c r="P20" s="65"/>
    </row>
    <row r="21" spans="1:16" ht="11.25" customHeight="1">
      <c r="A21" s="66" t="s">
        <v>37</v>
      </c>
      <c r="B21" s="67" t="s">
        <v>38</v>
      </c>
      <c r="C21" s="68" t="s">
        <v>396</v>
      </c>
      <c r="D21" s="69">
        <v>45</v>
      </c>
      <c r="E21" s="78" t="s">
        <v>219</v>
      </c>
      <c r="F21" s="79" t="s">
        <v>219</v>
      </c>
      <c r="G21" s="108">
        <v>77.91</v>
      </c>
      <c r="H21" s="70">
        <f>((J21*4)/G21)*100</f>
        <v>2.053651649338981</v>
      </c>
      <c r="I21" s="71">
        <v>0.36</v>
      </c>
      <c r="J21" s="71">
        <v>0.4</v>
      </c>
      <c r="K21" s="72">
        <f t="shared" si="0"/>
        <v>11.111111111111116</v>
      </c>
      <c r="L21" s="85">
        <v>39560</v>
      </c>
      <c r="M21" s="86">
        <v>39562</v>
      </c>
      <c r="N21" s="74">
        <v>39583</v>
      </c>
      <c r="O21" s="64" t="s">
        <v>437</v>
      </c>
      <c r="P21" s="75"/>
    </row>
    <row r="22" spans="1:16" ht="11.25" customHeight="1">
      <c r="A22" s="45" t="s">
        <v>41</v>
      </c>
      <c r="B22" s="20" t="s">
        <v>42</v>
      </c>
      <c r="C22" s="46" t="s">
        <v>410</v>
      </c>
      <c r="D22" s="47">
        <v>45</v>
      </c>
      <c r="E22" s="76" t="s">
        <v>264</v>
      </c>
      <c r="F22" s="77" t="s">
        <v>264</v>
      </c>
      <c r="G22" s="103">
        <v>64.87</v>
      </c>
      <c r="H22" s="49">
        <f>((J22*4)/G22)*100</f>
        <v>2.5589640820101742</v>
      </c>
      <c r="I22" s="50">
        <v>0.375</v>
      </c>
      <c r="J22" s="50">
        <v>0.415</v>
      </c>
      <c r="K22" s="51">
        <f t="shared" si="0"/>
        <v>10.666666666666668</v>
      </c>
      <c r="L22" s="52">
        <v>39227</v>
      </c>
      <c r="M22" s="53">
        <v>39231</v>
      </c>
      <c r="N22" s="54">
        <v>39245</v>
      </c>
      <c r="O22" s="54" t="s">
        <v>436</v>
      </c>
      <c r="P22" s="55"/>
    </row>
    <row r="23" spans="1:16" ht="11.25" customHeight="1">
      <c r="A23" s="56" t="s">
        <v>65</v>
      </c>
      <c r="B23" s="13" t="s">
        <v>66</v>
      </c>
      <c r="C23" s="57" t="s">
        <v>412</v>
      </c>
      <c r="D23" s="58">
        <v>45</v>
      </c>
      <c r="E23" s="78" t="s">
        <v>264</v>
      </c>
      <c r="F23" s="79" t="s">
        <v>264</v>
      </c>
      <c r="G23" s="105">
        <v>39.96</v>
      </c>
      <c r="H23" s="59">
        <f>((J23*4)/G23)*100</f>
        <v>2.802802802802803</v>
      </c>
      <c r="I23" s="60">
        <v>0.27</v>
      </c>
      <c r="J23" s="60">
        <v>0.28</v>
      </c>
      <c r="K23" s="61">
        <f t="shared" si="0"/>
        <v>3.703703703703698</v>
      </c>
      <c r="L23" s="62">
        <v>39422</v>
      </c>
      <c r="M23" s="63">
        <v>39426</v>
      </c>
      <c r="N23" s="64">
        <v>39444</v>
      </c>
      <c r="O23" s="64" t="s">
        <v>436</v>
      </c>
      <c r="P23" s="65"/>
    </row>
    <row r="24" spans="1:16" ht="11.25" customHeight="1">
      <c r="A24" s="56" t="s">
        <v>33</v>
      </c>
      <c r="B24" s="13" t="s">
        <v>34</v>
      </c>
      <c r="C24" s="57" t="s">
        <v>415</v>
      </c>
      <c r="D24" s="58">
        <v>45</v>
      </c>
      <c r="E24" s="78" t="s">
        <v>264</v>
      </c>
      <c r="F24" s="79" t="s">
        <v>219</v>
      </c>
      <c r="G24" s="105">
        <v>22.94</v>
      </c>
      <c r="H24" s="59">
        <f>((J24*4)/G24)*100</f>
        <v>1.3949433304272012</v>
      </c>
      <c r="I24" s="60">
        <v>0.05</v>
      </c>
      <c r="J24" s="60">
        <v>0.08</v>
      </c>
      <c r="K24" s="61">
        <f t="shared" si="0"/>
        <v>59.999999999999986</v>
      </c>
      <c r="L24" s="62">
        <v>39281</v>
      </c>
      <c r="M24" s="63">
        <v>39283</v>
      </c>
      <c r="N24" s="64">
        <v>39297</v>
      </c>
      <c r="O24" s="64" t="s">
        <v>440</v>
      </c>
      <c r="P24" s="65"/>
    </row>
    <row r="25" spans="1:16" ht="11.25" customHeight="1">
      <c r="A25" s="56" t="s">
        <v>205</v>
      </c>
      <c r="B25" s="13" t="s">
        <v>206</v>
      </c>
      <c r="C25" s="57" t="s">
        <v>398</v>
      </c>
      <c r="D25" s="58">
        <v>45</v>
      </c>
      <c r="E25" s="78" t="s">
        <v>264</v>
      </c>
      <c r="F25" s="79" t="s">
        <v>264</v>
      </c>
      <c r="G25" s="105">
        <v>53.85</v>
      </c>
      <c r="H25" s="59">
        <f>((J25*4)/G25)*100</f>
        <v>1.3556174558960072</v>
      </c>
      <c r="I25" s="60">
        <v>0.175</v>
      </c>
      <c r="J25" s="60">
        <v>0.1825</v>
      </c>
      <c r="K25" s="61">
        <f t="shared" si="0"/>
        <v>4.285714285714293</v>
      </c>
      <c r="L25" s="62">
        <v>39434</v>
      </c>
      <c r="M25" s="63">
        <v>39437</v>
      </c>
      <c r="N25" s="64">
        <v>39451</v>
      </c>
      <c r="O25" s="64" t="s">
        <v>436</v>
      </c>
      <c r="P25" s="65"/>
    </row>
    <row r="26" spans="1:16" ht="11.25" customHeight="1">
      <c r="A26" s="66" t="s">
        <v>39</v>
      </c>
      <c r="B26" s="67" t="s">
        <v>40</v>
      </c>
      <c r="C26" s="68" t="s">
        <v>398</v>
      </c>
      <c r="D26" s="151">
        <v>44</v>
      </c>
      <c r="E26" s="82" t="s">
        <v>264</v>
      </c>
      <c r="F26" s="84" t="s">
        <v>264</v>
      </c>
      <c r="G26" s="108">
        <v>48.23</v>
      </c>
      <c r="H26" s="70">
        <f>((J26*4)/G26)*100</f>
        <v>2.322206095791002</v>
      </c>
      <c r="I26" s="71">
        <v>0.21</v>
      </c>
      <c r="J26" s="71">
        <v>0.28</v>
      </c>
      <c r="K26" s="72">
        <f t="shared" si="0"/>
        <v>33.33333333333335</v>
      </c>
      <c r="L26" s="85">
        <v>39351</v>
      </c>
      <c r="M26" s="86">
        <v>39355</v>
      </c>
      <c r="N26" s="74">
        <v>39370</v>
      </c>
      <c r="O26" s="153" t="s">
        <v>445</v>
      </c>
      <c r="P26" s="75"/>
    </row>
    <row r="27" spans="1:16" ht="11.25" customHeight="1">
      <c r="A27" s="45" t="s">
        <v>47</v>
      </c>
      <c r="B27" s="20" t="s">
        <v>48</v>
      </c>
      <c r="C27" s="46" t="s">
        <v>380</v>
      </c>
      <c r="D27" s="93">
        <v>43</v>
      </c>
      <c r="E27" s="76" t="s">
        <v>219</v>
      </c>
      <c r="F27" s="77" t="s">
        <v>219</v>
      </c>
      <c r="G27" s="103">
        <v>49.48</v>
      </c>
      <c r="H27" s="49">
        <f>((J27*4)/G27)*100</f>
        <v>2.6677445432497984</v>
      </c>
      <c r="I27" s="50">
        <v>0.29</v>
      </c>
      <c r="J27" s="50">
        <v>0.33</v>
      </c>
      <c r="K27" s="51">
        <f t="shared" si="0"/>
        <v>13.793103448275868</v>
      </c>
      <c r="L27" s="52">
        <v>39533</v>
      </c>
      <c r="M27" s="53">
        <v>39535</v>
      </c>
      <c r="N27" s="54">
        <v>39553</v>
      </c>
      <c r="O27" s="97" t="s">
        <v>445</v>
      </c>
      <c r="P27" s="55"/>
    </row>
    <row r="28" spans="1:16" ht="11.25" customHeight="1">
      <c r="A28" s="56" t="s">
        <v>195</v>
      </c>
      <c r="B28" s="13" t="s">
        <v>196</v>
      </c>
      <c r="C28" s="57" t="s">
        <v>386</v>
      </c>
      <c r="D28" s="58">
        <v>43</v>
      </c>
      <c r="E28" s="78" t="s">
        <v>264</v>
      </c>
      <c r="F28" s="79" t="s">
        <v>219</v>
      </c>
      <c r="G28" s="105">
        <v>21.95</v>
      </c>
      <c r="H28" s="59">
        <f>((J28*4)/G28)*100</f>
        <v>6.83371298405467</v>
      </c>
      <c r="I28" s="60">
        <v>0.365</v>
      </c>
      <c r="J28" s="60">
        <v>0.375</v>
      </c>
      <c r="K28" s="61">
        <f t="shared" si="0"/>
        <v>2.7397260273972712</v>
      </c>
      <c r="L28" s="62">
        <v>39507</v>
      </c>
      <c r="M28" s="63">
        <v>39511</v>
      </c>
      <c r="N28" s="64">
        <v>39521</v>
      </c>
      <c r="O28" s="64" t="s">
        <v>436</v>
      </c>
      <c r="P28" s="65"/>
    </row>
    <row r="29" spans="1:16" ht="11.25" customHeight="1">
      <c r="A29" s="56" t="s">
        <v>43</v>
      </c>
      <c r="B29" s="13" t="s">
        <v>44</v>
      </c>
      <c r="C29" s="57" t="s">
        <v>408</v>
      </c>
      <c r="D29" s="58">
        <v>43</v>
      </c>
      <c r="E29" s="121" t="s">
        <v>464</v>
      </c>
      <c r="F29" s="112" t="s">
        <v>464</v>
      </c>
      <c r="G29" s="105">
        <v>25.2</v>
      </c>
      <c r="H29" s="59">
        <f>((J29*4)/G29)*100</f>
        <v>1.2698412698412698</v>
      </c>
      <c r="I29" s="60">
        <v>0.0775</v>
      </c>
      <c r="J29" s="60">
        <v>0.08</v>
      </c>
      <c r="K29" s="61">
        <f t="shared" si="0"/>
        <v>3.2258064516129004</v>
      </c>
      <c r="L29" s="62">
        <v>39247</v>
      </c>
      <c r="M29" s="63" t="s">
        <v>268</v>
      </c>
      <c r="N29" s="64" t="s">
        <v>268</v>
      </c>
      <c r="O29" s="64" t="s">
        <v>440</v>
      </c>
      <c r="P29" s="87"/>
    </row>
    <row r="30" spans="1:16" ht="11.25" customHeight="1">
      <c r="A30" s="56" t="s">
        <v>55</v>
      </c>
      <c r="B30" s="13" t="s">
        <v>56</v>
      </c>
      <c r="C30" s="57" t="s">
        <v>409</v>
      </c>
      <c r="D30" s="58">
        <v>42</v>
      </c>
      <c r="E30" s="78" t="s">
        <v>264</v>
      </c>
      <c r="F30" s="79" t="s">
        <v>264</v>
      </c>
      <c r="G30" s="105">
        <v>41.66</v>
      </c>
      <c r="H30" s="59">
        <f>((J30*4)/G30)*100</f>
        <v>1.7762842054728758</v>
      </c>
      <c r="I30" s="60">
        <v>0.15</v>
      </c>
      <c r="J30" s="60">
        <v>0.185</v>
      </c>
      <c r="K30" s="61">
        <f t="shared" si="0"/>
        <v>23.33333333333334</v>
      </c>
      <c r="L30" s="62">
        <v>39463</v>
      </c>
      <c r="M30" s="63">
        <v>39466</v>
      </c>
      <c r="N30" s="64">
        <v>39493</v>
      </c>
      <c r="O30" s="64" t="s">
        <v>436</v>
      </c>
      <c r="P30" s="65"/>
    </row>
    <row r="31" spans="1:16" ht="11.25" customHeight="1">
      <c r="A31" s="66" t="s">
        <v>207</v>
      </c>
      <c r="B31" s="67" t="s">
        <v>208</v>
      </c>
      <c r="C31" s="68" t="s">
        <v>386</v>
      </c>
      <c r="D31" s="69">
        <v>42</v>
      </c>
      <c r="E31" s="82" t="s">
        <v>264</v>
      </c>
      <c r="F31" s="84" t="s">
        <v>219</v>
      </c>
      <c r="G31" s="108">
        <v>24.11</v>
      </c>
      <c r="H31" s="70">
        <f>((J31*4)/G31)*100</f>
        <v>3.6499377851513892</v>
      </c>
      <c r="I31" s="71">
        <v>0.21</v>
      </c>
      <c r="J31" s="71">
        <v>0.22</v>
      </c>
      <c r="K31" s="72">
        <f t="shared" si="0"/>
        <v>4.761904761904767</v>
      </c>
      <c r="L31" s="141">
        <v>39154</v>
      </c>
      <c r="M31" s="142">
        <v>39156</v>
      </c>
      <c r="N31" s="143">
        <v>39174</v>
      </c>
      <c r="O31" s="64" t="s">
        <v>437</v>
      </c>
      <c r="P31" s="75"/>
    </row>
    <row r="32" spans="1:16" ht="11.25" customHeight="1">
      <c r="A32" s="45" t="s">
        <v>45</v>
      </c>
      <c r="B32" s="20" t="s">
        <v>46</v>
      </c>
      <c r="C32" s="46" t="s">
        <v>379</v>
      </c>
      <c r="D32" s="47">
        <v>41</v>
      </c>
      <c r="E32" s="122" t="s">
        <v>464</v>
      </c>
      <c r="F32" s="113" t="s">
        <v>464</v>
      </c>
      <c r="G32" s="103">
        <v>22.44</v>
      </c>
      <c r="H32" s="49">
        <f>((J32*4)/G32)*100</f>
        <v>2.228163992869875</v>
      </c>
      <c r="I32" s="50">
        <v>0.12</v>
      </c>
      <c r="J32" s="50">
        <v>0.125</v>
      </c>
      <c r="K32" s="51">
        <f t="shared" si="0"/>
        <v>4.166666666666674</v>
      </c>
      <c r="L32" s="52">
        <v>39455</v>
      </c>
      <c r="M32" s="53">
        <v>39457</v>
      </c>
      <c r="N32" s="54">
        <v>39482</v>
      </c>
      <c r="O32" s="54" t="s">
        <v>436</v>
      </c>
      <c r="P32" s="55"/>
    </row>
    <row r="33" spans="1:16" ht="11.25" customHeight="1">
      <c r="A33" s="56" t="s">
        <v>49</v>
      </c>
      <c r="B33" s="13" t="s">
        <v>50</v>
      </c>
      <c r="C33" s="57" t="s">
        <v>383</v>
      </c>
      <c r="D33" s="58">
        <v>41</v>
      </c>
      <c r="E33" s="78" t="s">
        <v>264</v>
      </c>
      <c r="F33" s="79" t="s">
        <v>264</v>
      </c>
      <c r="G33" s="105">
        <v>38.15</v>
      </c>
      <c r="H33" s="59">
        <f>((J33*4)/G33)*100</f>
        <v>3.0668414154652686</v>
      </c>
      <c r="I33" s="60">
        <v>0.29</v>
      </c>
      <c r="J33" s="60">
        <v>0.2925</v>
      </c>
      <c r="K33" s="92">
        <f t="shared" si="0"/>
        <v>0.8620689655172376</v>
      </c>
      <c r="L33" s="62">
        <v>39479</v>
      </c>
      <c r="M33" s="63">
        <v>39482</v>
      </c>
      <c r="N33" s="64">
        <v>39493</v>
      </c>
      <c r="O33" s="64" t="s">
        <v>436</v>
      </c>
      <c r="P33" s="65"/>
    </row>
    <row r="34" spans="1:16" ht="11.25" customHeight="1">
      <c r="A34" s="56" t="s">
        <v>57</v>
      </c>
      <c r="B34" s="13" t="s">
        <v>58</v>
      </c>
      <c r="C34" s="57" t="s">
        <v>378</v>
      </c>
      <c r="D34" s="58">
        <v>41</v>
      </c>
      <c r="E34" s="78" t="s">
        <v>219</v>
      </c>
      <c r="F34" s="79" t="s">
        <v>219</v>
      </c>
      <c r="G34" s="105">
        <v>51.59</v>
      </c>
      <c r="H34" s="59">
        <f>((J34*4)/G34)*100</f>
        <v>3.644117076952898</v>
      </c>
      <c r="I34" s="60">
        <v>0.425</v>
      </c>
      <c r="J34" s="60">
        <v>0.47</v>
      </c>
      <c r="K34" s="61">
        <f t="shared" si="0"/>
        <v>10.588235294117654</v>
      </c>
      <c r="L34" s="62">
        <v>39491</v>
      </c>
      <c r="M34" s="63">
        <v>39493</v>
      </c>
      <c r="N34" s="64">
        <v>39517</v>
      </c>
      <c r="O34" s="64" t="s">
        <v>436</v>
      </c>
      <c r="P34" s="65"/>
    </row>
    <row r="35" spans="1:16" ht="11.25" customHeight="1">
      <c r="A35" s="56" t="s">
        <v>59</v>
      </c>
      <c r="B35" s="13" t="s">
        <v>60</v>
      </c>
      <c r="C35" s="57" t="s">
        <v>378</v>
      </c>
      <c r="D35" s="58">
        <v>41</v>
      </c>
      <c r="E35" s="78" t="s">
        <v>264</v>
      </c>
      <c r="F35" s="79" t="s">
        <v>264</v>
      </c>
      <c r="G35" s="105">
        <v>20.93</v>
      </c>
      <c r="H35" s="59">
        <f>((J35*4)/G35)*100</f>
        <v>6.1156235069278555</v>
      </c>
      <c r="I35" s="60">
        <v>0.29</v>
      </c>
      <c r="J35" s="60">
        <v>0.32</v>
      </c>
      <c r="K35" s="61">
        <f t="shared" si="0"/>
        <v>10.344827586206918</v>
      </c>
      <c r="L35" s="62">
        <v>39484</v>
      </c>
      <c r="M35" s="63">
        <v>39486</v>
      </c>
      <c r="N35" s="64">
        <v>39511</v>
      </c>
      <c r="O35" s="64" t="s">
        <v>436</v>
      </c>
      <c r="P35" s="65"/>
    </row>
    <row r="36" spans="1:16" ht="11.25" customHeight="1">
      <c r="A36" s="66" t="s">
        <v>277</v>
      </c>
      <c r="B36" s="67" t="s">
        <v>278</v>
      </c>
      <c r="C36" s="68" t="s">
        <v>383</v>
      </c>
      <c r="D36" s="69">
        <v>41</v>
      </c>
      <c r="E36" s="158" t="s">
        <v>464</v>
      </c>
      <c r="F36" s="159" t="s">
        <v>464</v>
      </c>
      <c r="G36" s="108">
        <v>28.59</v>
      </c>
      <c r="H36" s="70">
        <f>((J36*4)/G36)*100</f>
        <v>2.256033578174187</v>
      </c>
      <c r="I36" s="71">
        <v>0.15125</v>
      </c>
      <c r="J36" s="71">
        <v>0.16125</v>
      </c>
      <c r="K36" s="72">
        <f t="shared" si="0"/>
        <v>6.6115702479338845</v>
      </c>
      <c r="L36" s="85">
        <v>39487</v>
      </c>
      <c r="M36" s="86">
        <v>39489</v>
      </c>
      <c r="N36" s="74">
        <v>39508</v>
      </c>
      <c r="O36" s="74" t="s">
        <v>440</v>
      </c>
      <c r="P36" s="75"/>
    </row>
    <row r="37" spans="1:16" ht="11.25" customHeight="1">
      <c r="A37" s="45" t="s">
        <v>63</v>
      </c>
      <c r="B37" s="20" t="s">
        <v>64</v>
      </c>
      <c r="C37" s="46" t="s">
        <v>386</v>
      </c>
      <c r="D37" s="47">
        <v>40</v>
      </c>
      <c r="E37" s="122" t="s">
        <v>464</v>
      </c>
      <c r="F37" s="113" t="s">
        <v>464</v>
      </c>
      <c r="G37" s="103">
        <v>42.03</v>
      </c>
      <c r="H37" s="49">
        <f>((J37*4)/G37)*100</f>
        <v>2.37925291458482</v>
      </c>
      <c r="I37" s="50">
        <v>0.23809523809523808</v>
      </c>
      <c r="J37" s="50">
        <v>0.25</v>
      </c>
      <c r="K37" s="51">
        <f t="shared" si="0"/>
        <v>5.000000000000004</v>
      </c>
      <c r="L37" s="52">
        <v>39513</v>
      </c>
      <c r="M37" s="53">
        <v>39517</v>
      </c>
      <c r="N37" s="54">
        <v>39535</v>
      </c>
      <c r="O37" s="54" t="s">
        <v>436</v>
      </c>
      <c r="P37" s="166"/>
    </row>
    <row r="38" spans="1:16" ht="11.25" customHeight="1">
      <c r="A38" s="56" t="s">
        <v>51</v>
      </c>
      <c r="B38" s="13" t="s">
        <v>52</v>
      </c>
      <c r="C38" s="57" t="s">
        <v>404</v>
      </c>
      <c r="D38" s="58">
        <v>40</v>
      </c>
      <c r="E38" s="78" t="s">
        <v>264</v>
      </c>
      <c r="F38" s="79" t="s">
        <v>264</v>
      </c>
      <c r="G38" s="105">
        <v>77.95</v>
      </c>
      <c r="H38" s="59">
        <f>((J38*4)/G38)*100</f>
        <v>3.1302116741500963</v>
      </c>
      <c r="I38" s="60">
        <v>0.575</v>
      </c>
      <c r="J38" s="60">
        <v>0.61</v>
      </c>
      <c r="K38" s="61">
        <f t="shared" si="0"/>
        <v>6.08695652173914</v>
      </c>
      <c r="L38" s="62">
        <v>39344</v>
      </c>
      <c r="M38" s="63">
        <v>39346</v>
      </c>
      <c r="N38" s="64">
        <v>39370</v>
      </c>
      <c r="O38" s="64" t="s">
        <v>437</v>
      </c>
      <c r="P38" s="65"/>
    </row>
    <row r="39" spans="1:16" ht="11.25" customHeight="1">
      <c r="A39" s="56" t="s">
        <v>61</v>
      </c>
      <c r="B39" s="13" t="s">
        <v>62</v>
      </c>
      <c r="C39" s="57" t="s">
        <v>425</v>
      </c>
      <c r="D39" s="58">
        <v>40</v>
      </c>
      <c r="E39" s="78" t="s">
        <v>219</v>
      </c>
      <c r="F39" s="79" t="s">
        <v>219</v>
      </c>
      <c r="G39" s="105">
        <v>47.62</v>
      </c>
      <c r="H39" s="59">
        <f>((J39*4)/G39)*100</f>
        <v>2.6039479210415792</v>
      </c>
      <c r="I39" s="60">
        <v>0.3</v>
      </c>
      <c r="J39" s="60">
        <v>0.31</v>
      </c>
      <c r="K39" s="61">
        <f aca="true" t="shared" si="1" ref="K39:K70">((J39/I39)-1)*100</f>
        <v>3.3333333333333437</v>
      </c>
      <c r="L39" s="62">
        <v>39330</v>
      </c>
      <c r="M39" s="63">
        <v>39332</v>
      </c>
      <c r="N39" s="64">
        <v>39350</v>
      </c>
      <c r="O39" s="64" t="s">
        <v>436</v>
      </c>
      <c r="P39" s="65"/>
    </row>
    <row r="40" spans="1:16" ht="11.25" customHeight="1">
      <c r="A40" s="56" t="s">
        <v>279</v>
      </c>
      <c r="B40" s="13" t="s">
        <v>280</v>
      </c>
      <c r="C40" s="57" t="s">
        <v>394</v>
      </c>
      <c r="D40" s="58">
        <v>40</v>
      </c>
      <c r="E40" s="121" t="s">
        <v>464</v>
      </c>
      <c r="F40" s="112" t="s">
        <v>464</v>
      </c>
      <c r="G40" s="105">
        <v>38.23</v>
      </c>
      <c r="H40" s="59">
        <f>((J40*4)/G40)*100</f>
        <v>2.1972273083965472</v>
      </c>
      <c r="I40" s="60">
        <v>0.205</v>
      </c>
      <c r="J40" s="60">
        <v>0.21</v>
      </c>
      <c r="K40" s="61">
        <f t="shared" si="1"/>
        <v>2.4390243902439046</v>
      </c>
      <c r="L40" s="62">
        <v>39414</v>
      </c>
      <c r="M40" s="63">
        <v>39416</v>
      </c>
      <c r="N40" s="64">
        <v>39430</v>
      </c>
      <c r="O40" s="64" t="s">
        <v>436</v>
      </c>
      <c r="P40" s="65"/>
    </row>
    <row r="41" spans="1:16" ht="11.25" customHeight="1">
      <c r="A41" s="66" t="s">
        <v>97</v>
      </c>
      <c r="B41" s="67" t="s">
        <v>98</v>
      </c>
      <c r="C41" s="68" t="s">
        <v>403</v>
      </c>
      <c r="D41" s="69">
        <v>40</v>
      </c>
      <c r="E41" s="82" t="s">
        <v>219</v>
      </c>
      <c r="F41" s="84" t="s">
        <v>219</v>
      </c>
      <c r="G41" s="108">
        <v>50.68</v>
      </c>
      <c r="H41" s="70">
        <f>((J41*4)/G41)*100</f>
        <v>1.1049723756906078</v>
      </c>
      <c r="I41" s="71">
        <v>0.12</v>
      </c>
      <c r="J41" s="71">
        <v>0.14</v>
      </c>
      <c r="K41" s="72">
        <f t="shared" si="1"/>
        <v>16.666666666666675</v>
      </c>
      <c r="L41" s="85">
        <v>39310</v>
      </c>
      <c r="M41" s="86">
        <v>39314</v>
      </c>
      <c r="N41" s="74">
        <v>39335</v>
      </c>
      <c r="O41" s="74" t="s">
        <v>440</v>
      </c>
      <c r="P41" s="75"/>
    </row>
    <row r="42" spans="1:16" ht="11.25" customHeight="1">
      <c r="A42" s="45" t="s">
        <v>230</v>
      </c>
      <c r="B42" s="20" t="s">
        <v>231</v>
      </c>
      <c r="C42" s="46" t="s">
        <v>386</v>
      </c>
      <c r="D42" s="47">
        <v>39</v>
      </c>
      <c r="E42" s="76" t="s">
        <v>264</v>
      </c>
      <c r="F42" s="77" t="s">
        <v>264</v>
      </c>
      <c r="G42" s="103">
        <v>35.08</v>
      </c>
      <c r="H42" s="49">
        <f>((J42*4)/G42)*100</f>
        <v>7.525655644241734</v>
      </c>
      <c r="I42" s="50">
        <v>0.64</v>
      </c>
      <c r="J42" s="50">
        <v>0.66</v>
      </c>
      <c r="K42" s="51">
        <f t="shared" si="1"/>
        <v>3.125</v>
      </c>
      <c r="L42" s="52">
        <v>39520</v>
      </c>
      <c r="M42" s="53">
        <v>39522</v>
      </c>
      <c r="N42" s="54">
        <v>39539</v>
      </c>
      <c r="O42" s="54" t="s">
        <v>436</v>
      </c>
      <c r="P42" s="55"/>
    </row>
    <row r="43" spans="1:16" ht="11.25" customHeight="1">
      <c r="A43" s="56" t="s">
        <v>271</v>
      </c>
      <c r="B43" s="13" t="s">
        <v>272</v>
      </c>
      <c r="C43" s="57" t="s">
        <v>405</v>
      </c>
      <c r="D43" s="80">
        <v>39</v>
      </c>
      <c r="E43" s="78" t="s">
        <v>264</v>
      </c>
      <c r="F43" s="79" t="s">
        <v>264</v>
      </c>
      <c r="G43" s="105">
        <v>11.21</v>
      </c>
      <c r="H43" s="59">
        <f>((J43*4)/G43)*100</f>
        <v>4.014272970561998</v>
      </c>
      <c r="I43" s="60">
        <v>0.1075</v>
      </c>
      <c r="J43" s="60">
        <v>0.1125</v>
      </c>
      <c r="K43" s="61">
        <f t="shared" si="1"/>
        <v>4.651162790697683</v>
      </c>
      <c r="L43" s="62">
        <v>39255</v>
      </c>
      <c r="M43" s="63">
        <v>39259</v>
      </c>
      <c r="N43" s="64">
        <v>39265</v>
      </c>
      <c r="O43" s="81" t="s">
        <v>445</v>
      </c>
      <c r="P43" s="65"/>
    </row>
    <row r="44" spans="1:16" ht="11.25" customHeight="1">
      <c r="A44" s="56" t="s">
        <v>83</v>
      </c>
      <c r="B44" s="13" t="s">
        <v>84</v>
      </c>
      <c r="C44" s="57" t="s">
        <v>406</v>
      </c>
      <c r="D44" s="58">
        <v>39</v>
      </c>
      <c r="E44" s="78" t="s">
        <v>264</v>
      </c>
      <c r="F44" s="79" t="s">
        <v>264</v>
      </c>
      <c r="G44" s="105">
        <v>29.05</v>
      </c>
      <c r="H44" s="59">
        <f>((J44*4)/G44)*100</f>
        <v>5.507745266781412</v>
      </c>
      <c r="I44" s="60">
        <v>0.31</v>
      </c>
      <c r="J44" s="60">
        <v>0.4</v>
      </c>
      <c r="K44" s="61">
        <f t="shared" si="1"/>
        <v>29.03225806451615</v>
      </c>
      <c r="L44" s="62">
        <v>39337</v>
      </c>
      <c r="M44" s="63">
        <v>39339</v>
      </c>
      <c r="N44" s="64">
        <v>39356</v>
      </c>
      <c r="O44" s="64" t="s">
        <v>436</v>
      </c>
      <c r="P44" s="65"/>
    </row>
    <row r="45" spans="1:16" ht="11.25" customHeight="1">
      <c r="A45" s="56" t="s">
        <v>53</v>
      </c>
      <c r="B45" s="13" t="s">
        <v>54</v>
      </c>
      <c r="C45" s="57" t="s">
        <v>407</v>
      </c>
      <c r="D45" s="58">
        <v>39</v>
      </c>
      <c r="E45" s="78" t="s">
        <v>264</v>
      </c>
      <c r="F45" s="79" t="s">
        <v>264</v>
      </c>
      <c r="G45" s="105">
        <v>20.41</v>
      </c>
      <c r="H45" s="59">
        <f>((J45*4)/G45)*100</f>
        <v>1.2640862322390984</v>
      </c>
      <c r="I45" s="60">
        <v>0.0625</v>
      </c>
      <c r="J45" s="60">
        <v>0.0645</v>
      </c>
      <c r="K45" s="61">
        <f t="shared" si="1"/>
        <v>3.200000000000003</v>
      </c>
      <c r="L45" s="89">
        <v>39189</v>
      </c>
      <c r="M45" s="90">
        <v>39191</v>
      </c>
      <c r="N45" s="91">
        <v>39205</v>
      </c>
      <c r="O45" s="64" t="s">
        <v>440</v>
      </c>
      <c r="P45" s="65"/>
    </row>
    <row r="46" spans="1:16" ht="11.25" customHeight="1">
      <c r="A46" s="66" t="s">
        <v>209</v>
      </c>
      <c r="B46" s="67" t="s">
        <v>210</v>
      </c>
      <c r="C46" s="68" t="s">
        <v>383</v>
      </c>
      <c r="D46" s="69">
        <v>38</v>
      </c>
      <c r="E46" s="82" t="s">
        <v>264</v>
      </c>
      <c r="F46" s="84" t="s">
        <v>264</v>
      </c>
      <c r="G46" s="108">
        <v>23.67</v>
      </c>
      <c r="H46" s="70">
        <f>((J46*4)/G46)*100</f>
        <v>3.67553865652725</v>
      </c>
      <c r="I46" s="71">
        <v>0.215</v>
      </c>
      <c r="J46" s="71">
        <v>0.2175</v>
      </c>
      <c r="K46" s="88">
        <f t="shared" si="1"/>
        <v>1.1627906976744207</v>
      </c>
      <c r="L46" s="85">
        <v>39324</v>
      </c>
      <c r="M46" s="86">
        <v>39328</v>
      </c>
      <c r="N46" s="74">
        <v>39342</v>
      </c>
      <c r="O46" s="74" t="s">
        <v>436</v>
      </c>
      <c r="P46" s="75"/>
    </row>
    <row r="47" spans="1:16" ht="11.25" customHeight="1">
      <c r="A47" s="45" t="s">
        <v>69</v>
      </c>
      <c r="B47" s="20" t="s">
        <v>70</v>
      </c>
      <c r="C47" s="46" t="s">
        <v>386</v>
      </c>
      <c r="D47" s="47">
        <v>37</v>
      </c>
      <c r="E47" s="76" t="s">
        <v>219</v>
      </c>
      <c r="F47" s="77" t="s">
        <v>219</v>
      </c>
      <c r="G47" s="103">
        <v>26.63</v>
      </c>
      <c r="H47" s="49">
        <f>((J47*4)/G47)*100</f>
        <v>4.656402553511078</v>
      </c>
      <c r="I47" s="50">
        <v>0.29</v>
      </c>
      <c r="J47" s="50">
        <v>0.31</v>
      </c>
      <c r="K47" s="51">
        <f t="shared" si="1"/>
        <v>6.896551724137945</v>
      </c>
      <c r="L47" s="52">
        <v>39205</v>
      </c>
      <c r="M47" s="53">
        <v>39209</v>
      </c>
      <c r="N47" s="54">
        <v>39217</v>
      </c>
      <c r="O47" s="54" t="s">
        <v>436</v>
      </c>
      <c r="P47" s="55"/>
    </row>
    <row r="48" spans="1:16" ht="11.25" customHeight="1">
      <c r="A48" s="56" t="s">
        <v>81</v>
      </c>
      <c r="B48" s="13" t="s">
        <v>82</v>
      </c>
      <c r="C48" s="57" t="s">
        <v>391</v>
      </c>
      <c r="D48" s="58">
        <v>37</v>
      </c>
      <c r="E48" s="78" t="s">
        <v>264</v>
      </c>
      <c r="F48" s="79" t="s">
        <v>264</v>
      </c>
      <c r="G48" s="105">
        <v>35.78</v>
      </c>
      <c r="H48" s="59">
        <f>((J48*4)/G48)*100</f>
        <v>3.9128004471771933</v>
      </c>
      <c r="I48" s="60">
        <v>0.34</v>
      </c>
      <c r="J48" s="60">
        <v>0.35</v>
      </c>
      <c r="K48" s="61">
        <f t="shared" si="1"/>
        <v>2.941176470588225</v>
      </c>
      <c r="L48" s="62">
        <v>39400</v>
      </c>
      <c r="M48" s="63">
        <v>39402</v>
      </c>
      <c r="N48" s="64">
        <v>39417</v>
      </c>
      <c r="O48" s="64" t="s">
        <v>436</v>
      </c>
      <c r="P48" s="87"/>
    </row>
    <row r="49" spans="1:16" ht="11.25" customHeight="1">
      <c r="A49" s="56" t="s">
        <v>87</v>
      </c>
      <c r="B49" s="13" t="s">
        <v>88</v>
      </c>
      <c r="C49" s="57" t="s">
        <v>413</v>
      </c>
      <c r="D49" s="58">
        <v>37</v>
      </c>
      <c r="E49" s="121" t="s">
        <v>464</v>
      </c>
      <c r="F49" s="112" t="s">
        <v>464</v>
      </c>
      <c r="G49" s="105">
        <v>15.25</v>
      </c>
      <c r="H49" s="59">
        <f>((J49*4)/G49)*100</f>
        <v>6.557377049180328</v>
      </c>
      <c r="I49" s="60">
        <v>0.18</v>
      </c>
      <c r="J49" s="60">
        <v>0.25</v>
      </c>
      <c r="K49" s="61">
        <f t="shared" si="1"/>
        <v>38.888888888888886</v>
      </c>
      <c r="L49" s="62">
        <v>39428</v>
      </c>
      <c r="M49" s="63">
        <v>39430</v>
      </c>
      <c r="N49" s="64">
        <v>39462</v>
      </c>
      <c r="O49" s="64" t="s">
        <v>435</v>
      </c>
      <c r="P49" s="87"/>
    </row>
    <row r="50" spans="1:16" ht="11.25" customHeight="1">
      <c r="A50" s="56" t="s">
        <v>89</v>
      </c>
      <c r="B50" s="13" t="s">
        <v>90</v>
      </c>
      <c r="C50" s="57" t="s">
        <v>401</v>
      </c>
      <c r="D50" s="58">
        <v>37</v>
      </c>
      <c r="E50" s="78" t="s">
        <v>264</v>
      </c>
      <c r="F50" s="79" t="s">
        <v>264</v>
      </c>
      <c r="G50" s="105">
        <v>47.21</v>
      </c>
      <c r="H50" s="59">
        <f>((J50*4)/G50)*100</f>
        <v>2.6265621690319847</v>
      </c>
      <c r="I50" s="60">
        <v>0.3</v>
      </c>
      <c r="J50" s="60">
        <v>0.31</v>
      </c>
      <c r="K50" s="61">
        <f t="shared" si="1"/>
        <v>3.3333333333333437</v>
      </c>
      <c r="L50" s="62">
        <v>39260</v>
      </c>
      <c r="M50" s="63">
        <v>39262</v>
      </c>
      <c r="N50" s="64">
        <v>39279</v>
      </c>
      <c r="O50" s="64" t="s">
        <v>436</v>
      </c>
      <c r="P50" s="65"/>
    </row>
    <row r="51" spans="1:16" ht="11.25" customHeight="1">
      <c r="A51" s="66" t="s">
        <v>95</v>
      </c>
      <c r="B51" s="67" t="s">
        <v>96</v>
      </c>
      <c r="C51" s="68" t="s">
        <v>386</v>
      </c>
      <c r="D51" s="69">
        <v>37</v>
      </c>
      <c r="E51" s="82" t="s">
        <v>264</v>
      </c>
      <c r="F51" s="84" t="s">
        <v>264</v>
      </c>
      <c r="G51" s="108">
        <v>19.75</v>
      </c>
      <c r="H51" s="70">
        <f>((J51*4)/G51)*100</f>
        <v>7.69620253164557</v>
      </c>
      <c r="I51" s="71">
        <v>0.36</v>
      </c>
      <c r="J51" s="71">
        <v>0.38</v>
      </c>
      <c r="K51" s="72">
        <f t="shared" si="1"/>
        <v>5.555555555555558</v>
      </c>
      <c r="L51" s="85">
        <v>39430</v>
      </c>
      <c r="M51" s="86">
        <v>39435</v>
      </c>
      <c r="N51" s="74">
        <v>39449</v>
      </c>
      <c r="O51" s="74" t="s">
        <v>436</v>
      </c>
      <c r="P51" s="75"/>
    </row>
    <row r="52" spans="1:16" ht="11.25" customHeight="1">
      <c r="A52" s="45" t="s">
        <v>177</v>
      </c>
      <c r="B52" s="20" t="s">
        <v>178</v>
      </c>
      <c r="C52" s="46" t="s">
        <v>427</v>
      </c>
      <c r="D52" s="47">
        <v>37</v>
      </c>
      <c r="E52" s="76" t="s">
        <v>264</v>
      </c>
      <c r="F52" s="77" t="s">
        <v>219</v>
      </c>
      <c r="G52" s="103">
        <v>29.02</v>
      </c>
      <c r="H52" s="49">
        <f>((J52*4)/G52)*100</f>
        <v>3.0323914541695385</v>
      </c>
      <c r="I52" s="50">
        <v>0.19</v>
      </c>
      <c r="J52" s="50">
        <v>0.22</v>
      </c>
      <c r="K52" s="51">
        <f t="shared" si="1"/>
        <v>15.789473684210531</v>
      </c>
      <c r="L52" s="52">
        <v>39447</v>
      </c>
      <c r="M52" s="53">
        <v>39451</v>
      </c>
      <c r="N52" s="54">
        <v>39472</v>
      </c>
      <c r="O52" s="54" t="s">
        <v>436</v>
      </c>
      <c r="P52" s="55"/>
    </row>
    <row r="53" spans="1:16" ht="11.25" customHeight="1">
      <c r="A53" s="56" t="s">
        <v>113</v>
      </c>
      <c r="B53" s="13" t="s">
        <v>114</v>
      </c>
      <c r="C53" s="57" t="s">
        <v>398</v>
      </c>
      <c r="D53" s="58">
        <v>37</v>
      </c>
      <c r="E53" s="78" t="s">
        <v>264</v>
      </c>
      <c r="F53" s="79" t="s">
        <v>264</v>
      </c>
      <c r="G53" s="105">
        <v>39.81</v>
      </c>
      <c r="H53" s="59">
        <f>((J53*4)/G53)*100</f>
        <v>1.3062044712383822</v>
      </c>
      <c r="I53" s="60">
        <v>0.12</v>
      </c>
      <c r="J53" s="60">
        <v>0.13</v>
      </c>
      <c r="K53" s="61">
        <f t="shared" si="1"/>
        <v>8.333333333333348</v>
      </c>
      <c r="L53" s="62">
        <v>39505</v>
      </c>
      <c r="M53" s="63">
        <v>39507</v>
      </c>
      <c r="N53" s="64">
        <v>39524</v>
      </c>
      <c r="O53" s="64" t="s">
        <v>436</v>
      </c>
      <c r="P53" s="65"/>
    </row>
    <row r="54" spans="1:16" ht="11.25" customHeight="1">
      <c r="A54" s="56" t="s">
        <v>75</v>
      </c>
      <c r="B54" s="13" t="s">
        <v>76</v>
      </c>
      <c r="C54" s="57" t="s">
        <v>382</v>
      </c>
      <c r="D54" s="58">
        <v>37</v>
      </c>
      <c r="E54" s="78" t="s">
        <v>264</v>
      </c>
      <c r="F54" s="79" t="s">
        <v>264</v>
      </c>
      <c r="G54" s="105">
        <v>65.53</v>
      </c>
      <c r="H54" s="59">
        <f>((J54*4)/G54)*100</f>
        <v>2.746833511368839</v>
      </c>
      <c r="I54" s="60">
        <v>0.44</v>
      </c>
      <c r="J54" s="60">
        <v>0.45</v>
      </c>
      <c r="K54" s="61">
        <f t="shared" si="1"/>
        <v>2.2727272727272707</v>
      </c>
      <c r="L54" s="62">
        <v>39456</v>
      </c>
      <c r="M54" s="63">
        <v>39461</v>
      </c>
      <c r="N54" s="64">
        <v>39489</v>
      </c>
      <c r="O54" s="64" t="s">
        <v>436</v>
      </c>
      <c r="P54" s="65"/>
    </row>
    <row r="55" spans="1:16" ht="11.25" customHeight="1">
      <c r="A55" s="56" t="s">
        <v>67</v>
      </c>
      <c r="B55" s="13" t="s">
        <v>68</v>
      </c>
      <c r="C55" s="57" t="s">
        <v>404</v>
      </c>
      <c r="D55" s="58">
        <v>37</v>
      </c>
      <c r="E55" s="78" t="s">
        <v>264</v>
      </c>
      <c r="F55" s="79" t="s">
        <v>264</v>
      </c>
      <c r="G55" s="105">
        <v>33.42</v>
      </c>
      <c r="H55" s="59">
        <f>((J55*4)/G55)*100</f>
        <v>5.056852184320766</v>
      </c>
      <c r="I55" s="60">
        <v>0.4125</v>
      </c>
      <c r="J55" s="60">
        <v>0.4225</v>
      </c>
      <c r="K55" s="61">
        <f t="shared" si="1"/>
        <v>2.4242424242424176</v>
      </c>
      <c r="L55" s="62">
        <v>39245</v>
      </c>
      <c r="M55" s="63">
        <v>39247</v>
      </c>
      <c r="N55" s="64">
        <v>39262</v>
      </c>
      <c r="O55" s="64" t="s">
        <v>436</v>
      </c>
      <c r="P55" s="65"/>
    </row>
    <row r="56" spans="1:16" ht="11.25" customHeight="1">
      <c r="A56" s="66" t="s">
        <v>101</v>
      </c>
      <c r="B56" s="67" t="s">
        <v>102</v>
      </c>
      <c r="C56" s="68" t="s">
        <v>378</v>
      </c>
      <c r="D56" s="69">
        <v>36</v>
      </c>
      <c r="E56" s="82" t="s">
        <v>264</v>
      </c>
      <c r="F56" s="84" t="s">
        <v>264</v>
      </c>
      <c r="G56" s="108">
        <v>55.15</v>
      </c>
      <c r="H56" s="70">
        <f>((J56*4)/G56)*100</f>
        <v>2.6110607434270174</v>
      </c>
      <c r="I56" s="71">
        <v>0.325</v>
      </c>
      <c r="J56" s="71">
        <v>0.36</v>
      </c>
      <c r="K56" s="72">
        <f t="shared" si="1"/>
        <v>10.769230769230752</v>
      </c>
      <c r="L56" s="85">
        <v>39549</v>
      </c>
      <c r="M56" s="86">
        <v>39553</v>
      </c>
      <c r="N56" s="74">
        <v>39583</v>
      </c>
      <c r="O56" s="74" t="s">
        <v>436</v>
      </c>
      <c r="P56" s="75"/>
    </row>
    <row r="57" spans="1:16" ht="11.25" customHeight="1">
      <c r="A57" s="45" t="s">
        <v>79</v>
      </c>
      <c r="B57" s="20" t="s">
        <v>80</v>
      </c>
      <c r="C57" s="46" t="s">
        <v>386</v>
      </c>
      <c r="D57" s="47">
        <v>36</v>
      </c>
      <c r="E57" s="76" t="s">
        <v>264</v>
      </c>
      <c r="F57" s="77" t="s">
        <v>264</v>
      </c>
      <c r="G57" s="103">
        <v>32.06</v>
      </c>
      <c r="H57" s="49">
        <f>((J57*4)/G57)*100</f>
        <v>5.7392389270118525</v>
      </c>
      <c r="I57" s="50">
        <v>0.42</v>
      </c>
      <c r="J57" s="50">
        <v>0.46</v>
      </c>
      <c r="K57" s="51">
        <f t="shared" si="1"/>
        <v>9.523809523809534</v>
      </c>
      <c r="L57" s="52">
        <v>39274</v>
      </c>
      <c r="M57" s="53">
        <v>39276</v>
      </c>
      <c r="N57" s="54">
        <v>39295</v>
      </c>
      <c r="O57" s="54" t="s">
        <v>435</v>
      </c>
      <c r="P57" s="55"/>
    </row>
    <row r="58" spans="1:16" ht="11.25" customHeight="1">
      <c r="A58" s="56" t="s">
        <v>77</v>
      </c>
      <c r="B58" s="13" t="s">
        <v>78</v>
      </c>
      <c r="C58" s="57" t="s">
        <v>389</v>
      </c>
      <c r="D58" s="58">
        <v>36</v>
      </c>
      <c r="E58" s="78" t="s">
        <v>264</v>
      </c>
      <c r="F58" s="79" t="s">
        <v>219</v>
      </c>
      <c r="G58" s="105">
        <v>96.4</v>
      </c>
      <c r="H58" s="59">
        <f>((J58*4)/G58)*100</f>
        <v>0.6224066390041494</v>
      </c>
      <c r="I58" s="60">
        <v>0.14</v>
      </c>
      <c r="J58" s="60">
        <v>0.15</v>
      </c>
      <c r="K58" s="61">
        <f t="shared" si="1"/>
        <v>7.14285714285714</v>
      </c>
      <c r="L58" s="62">
        <v>39282</v>
      </c>
      <c r="M58" s="63">
        <v>39286</v>
      </c>
      <c r="N58" s="64">
        <v>39297</v>
      </c>
      <c r="O58" s="64" t="s">
        <v>436</v>
      </c>
      <c r="P58" s="65"/>
    </row>
    <row r="59" spans="1:16" ht="11.25" customHeight="1">
      <c r="A59" s="56" t="s">
        <v>135</v>
      </c>
      <c r="B59" s="13" t="s">
        <v>136</v>
      </c>
      <c r="C59" s="57" t="s">
        <v>396</v>
      </c>
      <c r="D59" s="58">
        <v>36</v>
      </c>
      <c r="E59" s="78" t="s">
        <v>264</v>
      </c>
      <c r="F59" s="79" t="s">
        <v>264</v>
      </c>
      <c r="G59" s="105">
        <v>64.55</v>
      </c>
      <c r="H59" s="59">
        <f>((J59*4)/G59)*100</f>
        <v>3.5941130906274203</v>
      </c>
      <c r="I59" s="60">
        <v>0.53</v>
      </c>
      <c r="J59" s="60">
        <v>0.58</v>
      </c>
      <c r="K59" s="61">
        <f t="shared" si="1"/>
        <v>9.433962264150942</v>
      </c>
      <c r="L59" s="62">
        <v>39512</v>
      </c>
      <c r="M59" s="63">
        <v>39514</v>
      </c>
      <c r="N59" s="64">
        <v>39540</v>
      </c>
      <c r="O59" s="64" t="s">
        <v>436</v>
      </c>
      <c r="P59" s="65"/>
    </row>
    <row r="60" spans="1:16" ht="11.25" customHeight="1">
      <c r="A60" s="56" t="s">
        <v>71</v>
      </c>
      <c r="B60" s="13" t="s">
        <v>72</v>
      </c>
      <c r="C60" s="57" t="s">
        <v>418</v>
      </c>
      <c r="D60" s="80">
        <v>36</v>
      </c>
      <c r="E60" s="121" t="s">
        <v>464</v>
      </c>
      <c r="F60" s="112" t="s">
        <v>464</v>
      </c>
      <c r="G60" s="105">
        <v>41.19</v>
      </c>
      <c r="H60" s="59">
        <f>((J60*4)/G60)*100</f>
        <v>2.1364408837096382</v>
      </c>
      <c r="I60" s="60">
        <v>0.18</v>
      </c>
      <c r="J60" s="60">
        <v>0.22</v>
      </c>
      <c r="K60" s="61">
        <f t="shared" si="1"/>
        <v>22.222222222222232</v>
      </c>
      <c r="L60" s="62">
        <v>39219</v>
      </c>
      <c r="M60" s="63">
        <v>39223</v>
      </c>
      <c r="N60" s="64">
        <v>39243</v>
      </c>
      <c r="O60" s="81" t="s">
        <v>445</v>
      </c>
      <c r="P60" s="65"/>
    </row>
    <row r="61" spans="1:16" ht="11.25" customHeight="1">
      <c r="A61" s="66" t="s">
        <v>283</v>
      </c>
      <c r="B61" s="67" t="s">
        <v>284</v>
      </c>
      <c r="C61" s="68" t="s">
        <v>386</v>
      </c>
      <c r="D61" s="69">
        <v>36</v>
      </c>
      <c r="E61" s="82" t="s">
        <v>264</v>
      </c>
      <c r="F61" s="84" t="s">
        <v>465</v>
      </c>
      <c r="G61" s="108">
        <v>32.36</v>
      </c>
      <c r="H61" s="70">
        <f>((J61*4)/G61)*100</f>
        <v>5.253399258343634</v>
      </c>
      <c r="I61" s="71">
        <v>0.4</v>
      </c>
      <c r="J61" s="71">
        <v>0.425</v>
      </c>
      <c r="K61" s="72">
        <f t="shared" si="1"/>
        <v>6.25</v>
      </c>
      <c r="L61" s="85">
        <v>39443</v>
      </c>
      <c r="M61" s="86">
        <v>39447</v>
      </c>
      <c r="N61" s="74">
        <v>39462</v>
      </c>
      <c r="O61" s="74" t="s">
        <v>436</v>
      </c>
      <c r="P61" s="75"/>
    </row>
    <row r="62" spans="1:16" ht="11.25" customHeight="1">
      <c r="A62" s="45" t="s">
        <v>85</v>
      </c>
      <c r="B62" s="20" t="s">
        <v>86</v>
      </c>
      <c r="C62" s="46" t="s">
        <v>429</v>
      </c>
      <c r="D62" s="47">
        <v>36</v>
      </c>
      <c r="E62" s="122" t="s">
        <v>464</v>
      </c>
      <c r="F62" s="113" t="s">
        <v>464</v>
      </c>
      <c r="G62" s="103">
        <v>76.39</v>
      </c>
      <c r="H62" s="49">
        <f>((J62*4)/G62)*100</f>
        <v>1.8327006152637777</v>
      </c>
      <c r="I62" s="50">
        <v>0.29</v>
      </c>
      <c r="J62" s="50">
        <v>0.35</v>
      </c>
      <c r="K62" s="51">
        <f t="shared" si="1"/>
        <v>20.68965517241379</v>
      </c>
      <c r="L62" s="52">
        <v>39212</v>
      </c>
      <c r="M62" s="53">
        <v>39216</v>
      </c>
      <c r="N62" s="54">
        <v>39234</v>
      </c>
      <c r="O62" s="54" t="s">
        <v>436</v>
      </c>
      <c r="P62" s="55"/>
    </row>
    <row r="63" spans="1:16" ht="11.25" customHeight="1">
      <c r="A63" s="56" t="s">
        <v>99</v>
      </c>
      <c r="B63" s="13" t="s">
        <v>100</v>
      </c>
      <c r="C63" s="57" t="s">
        <v>432</v>
      </c>
      <c r="D63" s="80">
        <v>36</v>
      </c>
      <c r="E63" s="121" t="s">
        <v>464</v>
      </c>
      <c r="F63" s="112" t="s">
        <v>464</v>
      </c>
      <c r="G63" s="105">
        <v>404</v>
      </c>
      <c r="H63" s="59">
        <f>((J63*4)/G63)*100</f>
        <v>0.3811881188118812</v>
      </c>
      <c r="I63" s="60">
        <v>0.375</v>
      </c>
      <c r="J63" s="60">
        <v>0.385</v>
      </c>
      <c r="K63" s="61">
        <f t="shared" si="1"/>
        <v>2.6666666666666616</v>
      </c>
      <c r="L63" s="62">
        <v>39483</v>
      </c>
      <c r="M63" s="63">
        <v>39485</v>
      </c>
      <c r="N63" s="64">
        <v>39513</v>
      </c>
      <c r="O63" s="81" t="s">
        <v>445</v>
      </c>
      <c r="P63" s="65"/>
    </row>
    <row r="64" spans="1:16" ht="11.25" customHeight="1">
      <c r="A64" s="56" t="s">
        <v>103</v>
      </c>
      <c r="B64" s="13" t="s">
        <v>104</v>
      </c>
      <c r="C64" s="57" t="s">
        <v>389</v>
      </c>
      <c r="D64" s="58">
        <v>35</v>
      </c>
      <c r="E64" s="78" t="s">
        <v>264</v>
      </c>
      <c r="F64" s="79" t="s">
        <v>264</v>
      </c>
      <c r="G64" s="105">
        <v>85.85</v>
      </c>
      <c r="H64" s="59">
        <f aca="true" t="shared" si="2" ref="H64:H101">((J64*4)/G64)*100</f>
        <v>1.327897495631916</v>
      </c>
      <c r="I64" s="60">
        <v>0.245</v>
      </c>
      <c r="J64" s="60">
        <v>0.285</v>
      </c>
      <c r="K64" s="61">
        <f t="shared" si="1"/>
        <v>16.326530612244895</v>
      </c>
      <c r="L64" s="62">
        <v>39426</v>
      </c>
      <c r="M64" s="63">
        <v>39428</v>
      </c>
      <c r="N64" s="64">
        <v>39449</v>
      </c>
      <c r="O64" s="64" t="s">
        <v>436</v>
      </c>
      <c r="P64" s="65"/>
    </row>
    <row r="65" spans="1:16" ht="11.25" customHeight="1">
      <c r="A65" s="56" t="s">
        <v>117</v>
      </c>
      <c r="B65" s="13" t="s">
        <v>118</v>
      </c>
      <c r="C65" s="57" t="s">
        <v>387</v>
      </c>
      <c r="D65" s="58">
        <v>35</v>
      </c>
      <c r="E65" s="78" t="s">
        <v>264</v>
      </c>
      <c r="F65" s="79" t="s">
        <v>264</v>
      </c>
      <c r="G65" s="105">
        <v>33.24</v>
      </c>
      <c r="H65" s="59">
        <f t="shared" si="2"/>
        <v>0.8122743682310468</v>
      </c>
      <c r="I65" s="60">
        <v>0.065</v>
      </c>
      <c r="J65" s="60">
        <v>0.0675</v>
      </c>
      <c r="K65" s="61">
        <f t="shared" si="1"/>
        <v>3.8461538461538547</v>
      </c>
      <c r="L65" s="62">
        <v>39513</v>
      </c>
      <c r="M65" s="63">
        <v>39517</v>
      </c>
      <c r="N65" s="64">
        <v>39531</v>
      </c>
      <c r="O65" s="64" t="s">
        <v>437</v>
      </c>
      <c r="P65" s="65"/>
    </row>
    <row r="66" spans="1:16" ht="11.25" customHeight="1">
      <c r="A66" s="66" t="s">
        <v>165</v>
      </c>
      <c r="B66" s="67" t="s">
        <v>166</v>
      </c>
      <c r="C66" s="68" t="s">
        <v>402</v>
      </c>
      <c r="D66" s="69">
        <v>35</v>
      </c>
      <c r="E66" s="158" t="s">
        <v>464</v>
      </c>
      <c r="F66" s="159" t="s">
        <v>464</v>
      </c>
      <c r="G66" s="108">
        <v>46.87</v>
      </c>
      <c r="H66" s="70">
        <f t="shared" si="2"/>
        <v>0.3840409643695327</v>
      </c>
      <c r="I66" s="71">
        <v>0.0415</v>
      </c>
      <c r="J66" s="71">
        <v>0.045</v>
      </c>
      <c r="K66" s="72">
        <f t="shared" si="1"/>
        <v>8.43373493975903</v>
      </c>
      <c r="L66" s="141">
        <v>38940</v>
      </c>
      <c r="M66" s="142">
        <v>38942</v>
      </c>
      <c r="N66" s="143">
        <v>38961</v>
      </c>
      <c r="O66" s="64" t="s">
        <v>440</v>
      </c>
      <c r="P66" s="75"/>
    </row>
    <row r="67" spans="1:16" ht="11.25" customHeight="1">
      <c r="A67" s="45" t="s">
        <v>107</v>
      </c>
      <c r="B67" s="20" t="s">
        <v>108</v>
      </c>
      <c r="C67" s="46" t="s">
        <v>386</v>
      </c>
      <c r="D67" s="47">
        <v>35</v>
      </c>
      <c r="E67" s="76" t="s">
        <v>264</v>
      </c>
      <c r="F67" s="77" t="s">
        <v>264</v>
      </c>
      <c r="G67" s="103">
        <v>23.2</v>
      </c>
      <c r="H67" s="49">
        <f t="shared" si="2"/>
        <v>5.344827586206897</v>
      </c>
      <c r="I67" s="50">
        <v>0.27</v>
      </c>
      <c r="J67" s="50">
        <v>0.31</v>
      </c>
      <c r="K67" s="51">
        <f t="shared" si="1"/>
        <v>14.814814814814813</v>
      </c>
      <c r="L67" s="52">
        <v>39225</v>
      </c>
      <c r="M67" s="53">
        <v>39227</v>
      </c>
      <c r="N67" s="54">
        <v>39248</v>
      </c>
      <c r="O67" s="54" t="s">
        <v>436</v>
      </c>
      <c r="P67" s="55"/>
    </row>
    <row r="68" spans="1:16" ht="11.25" customHeight="1">
      <c r="A68" s="56" t="s">
        <v>121</v>
      </c>
      <c r="B68" s="13" t="s">
        <v>122</v>
      </c>
      <c r="C68" s="57" t="s">
        <v>406</v>
      </c>
      <c r="D68" s="58">
        <v>35</v>
      </c>
      <c r="E68" s="78" t="s">
        <v>264</v>
      </c>
      <c r="F68" s="79" t="s">
        <v>264</v>
      </c>
      <c r="G68" s="105">
        <v>36.95</v>
      </c>
      <c r="H68" s="59">
        <f t="shared" si="2"/>
        <v>2.381596752368065</v>
      </c>
      <c r="I68" s="60">
        <v>0.205</v>
      </c>
      <c r="J68" s="60">
        <v>0.22</v>
      </c>
      <c r="K68" s="61">
        <f t="shared" si="1"/>
        <v>7.317073170731714</v>
      </c>
      <c r="L68" s="62">
        <v>39503</v>
      </c>
      <c r="M68" s="63">
        <v>39505</v>
      </c>
      <c r="N68" s="64">
        <v>39519</v>
      </c>
      <c r="O68" s="64" t="s">
        <v>437</v>
      </c>
      <c r="P68" s="65"/>
    </row>
    <row r="69" spans="1:16" ht="11.25" customHeight="1">
      <c r="A69" s="56" t="s">
        <v>91</v>
      </c>
      <c r="B69" s="13" t="s">
        <v>92</v>
      </c>
      <c r="C69" s="57" t="s">
        <v>420</v>
      </c>
      <c r="D69" s="58">
        <v>35</v>
      </c>
      <c r="E69" s="78" t="s">
        <v>264</v>
      </c>
      <c r="F69" s="79" t="s">
        <v>264</v>
      </c>
      <c r="G69" s="105">
        <v>72.2</v>
      </c>
      <c r="H69" s="59">
        <f t="shared" si="2"/>
        <v>2.0775623268698062</v>
      </c>
      <c r="I69" s="60">
        <v>0.3</v>
      </c>
      <c r="J69" s="60">
        <v>0.375</v>
      </c>
      <c r="K69" s="61">
        <f t="shared" si="1"/>
        <v>25</v>
      </c>
      <c r="L69" s="62">
        <v>39239</v>
      </c>
      <c r="M69" s="63">
        <v>39241</v>
      </c>
      <c r="N69" s="64">
        <v>39262</v>
      </c>
      <c r="O69" s="64" t="s">
        <v>436</v>
      </c>
      <c r="P69" s="65"/>
    </row>
    <row r="70" spans="1:16" ht="11.25" customHeight="1">
      <c r="A70" s="56" t="s">
        <v>93</v>
      </c>
      <c r="B70" s="13" t="s">
        <v>94</v>
      </c>
      <c r="C70" s="57" t="s">
        <v>377</v>
      </c>
      <c r="D70" s="58">
        <v>35</v>
      </c>
      <c r="E70" s="78" t="s">
        <v>264</v>
      </c>
      <c r="F70" s="79" t="s">
        <v>219</v>
      </c>
      <c r="G70" s="105">
        <v>60.51</v>
      </c>
      <c r="H70" s="59">
        <f t="shared" si="2"/>
        <v>3.4374483556436957</v>
      </c>
      <c r="I70" s="60">
        <v>0.5</v>
      </c>
      <c r="J70" s="60">
        <v>0.52</v>
      </c>
      <c r="K70" s="61">
        <f t="shared" si="1"/>
        <v>4.0000000000000036</v>
      </c>
      <c r="L70" s="62">
        <v>39302</v>
      </c>
      <c r="M70" s="63">
        <v>39304</v>
      </c>
      <c r="N70" s="64">
        <v>39337</v>
      </c>
      <c r="O70" s="64" t="s">
        <v>436</v>
      </c>
      <c r="P70" s="65"/>
    </row>
    <row r="71" spans="1:16" ht="11.25" customHeight="1">
      <c r="A71" s="66" t="s">
        <v>143</v>
      </c>
      <c r="B71" s="67" t="s">
        <v>144</v>
      </c>
      <c r="C71" s="68" t="s">
        <v>386</v>
      </c>
      <c r="D71" s="69">
        <v>34</v>
      </c>
      <c r="E71" s="82" t="s">
        <v>264</v>
      </c>
      <c r="F71" s="84" t="s">
        <v>264</v>
      </c>
      <c r="G71" s="108">
        <v>23.84</v>
      </c>
      <c r="H71" s="70">
        <f t="shared" si="2"/>
        <v>4.949664429530201</v>
      </c>
      <c r="I71" s="71">
        <v>0.285</v>
      </c>
      <c r="J71" s="71">
        <v>0.295</v>
      </c>
      <c r="K71" s="72">
        <f aca="true" t="shared" si="3" ref="K71:K92">((J71/I71)-1)*100</f>
        <v>3.5087719298245723</v>
      </c>
      <c r="L71" s="85">
        <v>39505</v>
      </c>
      <c r="M71" s="86">
        <v>39507</v>
      </c>
      <c r="N71" s="74">
        <v>39528</v>
      </c>
      <c r="O71" s="74" t="s">
        <v>436</v>
      </c>
      <c r="P71" s="75"/>
    </row>
    <row r="72" spans="1:16" ht="11.25" customHeight="1">
      <c r="A72" s="45" t="s">
        <v>131</v>
      </c>
      <c r="B72" s="20" t="s">
        <v>132</v>
      </c>
      <c r="C72" s="46" t="s">
        <v>391</v>
      </c>
      <c r="D72" s="47">
        <v>34</v>
      </c>
      <c r="E72" s="76" t="s">
        <v>264</v>
      </c>
      <c r="F72" s="77" t="s">
        <v>219</v>
      </c>
      <c r="G72" s="103">
        <v>39.7</v>
      </c>
      <c r="H72" s="49">
        <f t="shared" si="2"/>
        <v>5.894206549118388</v>
      </c>
      <c r="I72" s="50">
        <v>0.58</v>
      </c>
      <c r="J72" s="50">
        <v>0.585</v>
      </c>
      <c r="K72" s="161">
        <f t="shared" si="3"/>
        <v>0.8620689655172376</v>
      </c>
      <c r="L72" s="52">
        <v>39489</v>
      </c>
      <c r="M72" s="53">
        <v>39491</v>
      </c>
      <c r="N72" s="54">
        <v>39522</v>
      </c>
      <c r="O72" s="54" t="s">
        <v>436</v>
      </c>
      <c r="P72" s="55"/>
    </row>
    <row r="73" spans="1:16" ht="11.25" customHeight="1">
      <c r="A73" s="56" t="s">
        <v>105</v>
      </c>
      <c r="B73" s="13" t="s">
        <v>106</v>
      </c>
      <c r="C73" s="57" t="s">
        <v>386</v>
      </c>
      <c r="D73" s="80">
        <v>34</v>
      </c>
      <c r="E73" s="78" t="s">
        <v>219</v>
      </c>
      <c r="F73" s="79" t="s">
        <v>219</v>
      </c>
      <c r="G73" s="105">
        <v>20.92</v>
      </c>
      <c r="H73" s="59">
        <f t="shared" si="2"/>
        <v>8.413001912045887</v>
      </c>
      <c r="I73" s="60">
        <v>0.42</v>
      </c>
      <c r="J73" s="60">
        <v>0.44</v>
      </c>
      <c r="K73" s="61">
        <f t="shared" si="3"/>
        <v>4.761904761904767</v>
      </c>
      <c r="L73" s="62">
        <v>39443</v>
      </c>
      <c r="M73" s="63">
        <v>39447</v>
      </c>
      <c r="N73" s="64">
        <v>39469</v>
      </c>
      <c r="O73" s="162" t="s">
        <v>440</v>
      </c>
      <c r="P73" s="65"/>
    </row>
    <row r="74" spans="1:16" ht="11.25" customHeight="1">
      <c r="A74" s="56" t="s">
        <v>273</v>
      </c>
      <c r="B74" s="13" t="s">
        <v>274</v>
      </c>
      <c r="C74" s="57" t="s">
        <v>398</v>
      </c>
      <c r="D74" s="80">
        <v>34</v>
      </c>
      <c r="E74" s="78" t="s">
        <v>264</v>
      </c>
      <c r="F74" s="79" t="s">
        <v>264</v>
      </c>
      <c r="G74" s="105">
        <v>32.89</v>
      </c>
      <c r="H74" s="59">
        <f t="shared" si="2"/>
        <v>1.2161751292186076</v>
      </c>
      <c r="I74" s="60">
        <v>0.096</v>
      </c>
      <c r="J74" s="60">
        <v>0.1</v>
      </c>
      <c r="K74" s="61">
        <f t="shared" si="3"/>
        <v>4.166666666666674</v>
      </c>
      <c r="L74" s="62">
        <v>39399</v>
      </c>
      <c r="M74" s="63">
        <v>39401</v>
      </c>
      <c r="N74" s="64">
        <v>39426</v>
      </c>
      <c r="O74" s="81" t="s">
        <v>445</v>
      </c>
      <c r="P74" s="65"/>
    </row>
    <row r="75" spans="1:16" ht="11.25" customHeight="1">
      <c r="A75" s="56" t="s">
        <v>275</v>
      </c>
      <c r="B75" s="13" t="s">
        <v>276</v>
      </c>
      <c r="C75" s="57" t="s">
        <v>383</v>
      </c>
      <c r="D75" s="80">
        <v>34</v>
      </c>
      <c r="E75" s="78" t="s">
        <v>264</v>
      </c>
      <c r="F75" s="79" t="s">
        <v>264</v>
      </c>
      <c r="G75" s="105">
        <v>18.16</v>
      </c>
      <c r="H75" s="59">
        <f t="shared" si="2"/>
        <v>3.8546255506607925</v>
      </c>
      <c r="I75" s="60">
        <v>0.1725</v>
      </c>
      <c r="J75" s="60">
        <v>0.175</v>
      </c>
      <c r="K75" s="92">
        <f t="shared" si="3"/>
        <v>1.449275362318847</v>
      </c>
      <c r="L75" s="62">
        <v>39399</v>
      </c>
      <c r="M75" s="63">
        <v>39401</v>
      </c>
      <c r="N75" s="64">
        <v>39419</v>
      </c>
      <c r="O75" s="81" t="s">
        <v>445</v>
      </c>
      <c r="P75" s="65"/>
    </row>
    <row r="76" spans="1:16" ht="11.25" customHeight="1">
      <c r="A76" s="66" t="s">
        <v>109</v>
      </c>
      <c r="B76" s="67" t="s">
        <v>110</v>
      </c>
      <c r="C76" s="68" t="s">
        <v>419</v>
      </c>
      <c r="D76" s="151">
        <v>34</v>
      </c>
      <c r="E76" s="82" t="s">
        <v>264</v>
      </c>
      <c r="F76" s="84" t="s">
        <v>264</v>
      </c>
      <c r="G76" s="108">
        <v>67.74</v>
      </c>
      <c r="H76" s="70">
        <f t="shared" si="2"/>
        <v>1.8895777974608798</v>
      </c>
      <c r="I76" s="71">
        <v>0.3</v>
      </c>
      <c r="J76" s="71">
        <v>0.32</v>
      </c>
      <c r="K76" s="72">
        <f t="shared" si="3"/>
        <v>6.666666666666665</v>
      </c>
      <c r="L76" s="85">
        <v>39533</v>
      </c>
      <c r="M76" s="86">
        <v>39535</v>
      </c>
      <c r="N76" s="74">
        <v>39577</v>
      </c>
      <c r="O76" s="153" t="s">
        <v>445</v>
      </c>
      <c r="P76" s="75"/>
    </row>
    <row r="77" spans="1:16" ht="11.25" customHeight="1">
      <c r="A77" s="45" t="s">
        <v>123</v>
      </c>
      <c r="B77" s="20" t="s">
        <v>124</v>
      </c>
      <c r="C77" s="46" t="s">
        <v>407</v>
      </c>
      <c r="D77" s="47">
        <v>34</v>
      </c>
      <c r="E77" s="76" t="s">
        <v>264</v>
      </c>
      <c r="F77" s="77" t="s">
        <v>264</v>
      </c>
      <c r="G77" s="103">
        <v>20.94</v>
      </c>
      <c r="H77" s="49">
        <f t="shared" si="2"/>
        <v>3.629417382999045</v>
      </c>
      <c r="I77" s="50">
        <v>0.175</v>
      </c>
      <c r="J77" s="50">
        <v>0.19</v>
      </c>
      <c r="K77" s="51">
        <f t="shared" si="3"/>
        <v>8.571428571428585</v>
      </c>
      <c r="L77" s="52">
        <v>39372</v>
      </c>
      <c r="M77" s="53">
        <v>39374</v>
      </c>
      <c r="N77" s="54">
        <v>39386</v>
      </c>
      <c r="O77" s="54" t="s">
        <v>437</v>
      </c>
      <c r="P77" s="55"/>
    </row>
    <row r="78" spans="1:16" ht="11.25" customHeight="1">
      <c r="A78" s="56" t="s">
        <v>111</v>
      </c>
      <c r="B78" s="13" t="s">
        <v>112</v>
      </c>
      <c r="C78" s="57" t="s">
        <v>426</v>
      </c>
      <c r="D78" s="80">
        <v>34</v>
      </c>
      <c r="E78" s="78" t="s">
        <v>219</v>
      </c>
      <c r="F78" s="79" t="s">
        <v>219</v>
      </c>
      <c r="G78" s="105">
        <v>29.98</v>
      </c>
      <c r="H78" s="59">
        <f t="shared" si="2"/>
        <v>2.268178785857238</v>
      </c>
      <c r="I78" s="60">
        <v>0.165</v>
      </c>
      <c r="J78" s="60">
        <v>0.17</v>
      </c>
      <c r="K78" s="61">
        <f t="shared" si="3"/>
        <v>3.0303030303030276</v>
      </c>
      <c r="L78" s="62">
        <v>39323</v>
      </c>
      <c r="M78" s="63">
        <v>39328</v>
      </c>
      <c r="N78" s="64">
        <v>39342</v>
      </c>
      <c r="O78" s="81" t="s">
        <v>445</v>
      </c>
      <c r="P78" s="65"/>
    </row>
    <row r="79" spans="1:16" ht="11.25" customHeight="1">
      <c r="A79" s="56" t="s">
        <v>258</v>
      </c>
      <c r="B79" s="13" t="s">
        <v>259</v>
      </c>
      <c r="C79" s="57" t="s">
        <v>386</v>
      </c>
      <c r="D79" s="58">
        <v>34</v>
      </c>
      <c r="E79" s="78" t="s">
        <v>264</v>
      </c>
      <c r="F79" s="79" t="s">
        <v>264</v>
      </c>
      <c r="G79" s="105">
        <v>26.65</v>
      </c>
      <c r="H79" s="59">
        <f t="shared" si="2"/>
        <v>4.352720450281425</v>
      </c>
      <c r="I79" s="60">
        <v>0.28</v>
      </c>
      <c r="J79" s="60">
        <v>0.29</v>
      </c>
      <c r="K79" s="61">
        <f t="shared" si="3"/>
        <v>3.5714285714285587</v>
      </c>
      <c r="L79" s="62">
        <v>39428</v>
      </c>
      <c r="M79" s="63">
        <v>39430</v>
      </c>
      <c r="N79" s="64">
        <v>39449</v>
      </c>
      <c r="O79" s="64" t="s">
        <v>436</v>
      </c>
      <c r="P79" s="65"/>
    </row>
    <row r="80" spans="1:16" ht="11.25" customHeight="1">
      <c r="A80" s="56" t="s">
        <v>115</v>
      </c>
      <c r="B80" s="13" t="s">
        <v>116</v>
      </c>
      <c r="C80" s="57" t="s">
        <v>428</v>
      </c>
      <c r="D80" s="80">
        <v>34</v>
      </c>
      <c r="E80" s="78" t="s">
        <v>219</v>
      </c>
      <c r="F80" s="79" t="s">
        <v>219</v>
      </c>
      <c r="G80" s="105">
        <v>77.51</v>
      </c>
      <c r="H80" s="59">
        <f t="shared" si="2"/>
        <v>2.993162172622887</v>
      </c>
      <c r="I80" s="60">
        <v>0.55</v>
      </c>
      <c r="J80" s="60">
        <v>0.58</v>
      </c>
      <c r="K80" s="61">
        <f t="shared" si="3"/>
        <v>5.454545454545445</v>
      </c>
      <c r="L80" s="62">
        <v>39422</v>
      </c>
      <c r="M80" s="63">
        <v>39426</v>
      </c>
      <c r="N80" s="64">
        <v>39436</v>
      </c>
      <c r="O80" s="81" t="s">
        <v>445</v>
      </c>
      <c r="P80" s="65"/>
    </row>
    <row r="81" spans="1:16" ht="11.25" customHeight="1">
      <c r="A81" s="66" t="s">
        <v>157</v>
      </c>
      <c r="B81" s="67" t="s">
        <v>158</v>
      </c>
      <c r="C81" s="68" t="s">
        <v>403</v>
      </c>
      <c r="D81" s="69">
        <v>34</v>
      </c>
      <c r="E81" s="82" t="s">
        <v>264</v>
      </c>
      <c r="F81" s="84" t="s">
        <v>219</v>
      </c>
      <c r="G81" s="108">
        <v>52.68</v>
      </c>
      <c r="H81" s="70">
        <f t="shared" si="2"/>
        <v>1.8033409263477602</v>
      </c>
      <c r="I81" s="71">
        <v>0.22</v>
      </c>
      <c r="J81" s="71">
        <v>0.2375</v>
      </c>
      <c r="K81" s="72">
        <f t="shared" si="3"/>
        <v>7.954545454545459</v>
      </c>
      <c r="L81" s="85">
        <v>39519</v>
      </c>
      <c r="M81" s="86">
        <v>39521</v>
      </c>
      <c r="N81" s="74">
        <v>39545</v>
      </c>
      <c r="O81" s="74" t="s">
        <v>436</v>
      </c>
      <c r="P81" s="75"/>
    </row>
    <row r="82" spans="1:16" ht="11.25" customHeight="1">
      <c r="A82" s="45" t="s">
        <v>129</v>
      </c>
      <c r="B82" s="20" t="s">
        <v>130</v>
      </c>
      <c r="C82" s="46" t="s">
        <v>385</v>
      </c>
      <c r="D82" s="93">
        <v>33</v>
      </c>
      <c r="E82" s="76" t="s">
        <v>264</v>
      </c>
      <c r="F82" s="77" t="s">
        <v>219</v>
      </c>
      <c r="G82" s="103">
        <v>41.16</v>
      </c>
      <c r="H82" s="49">
        <f t="shared" si="2"/>
        <v>1.263362487852284</v>
      </c>
      <c r="I82" s="50">
        <v>0.115</v>
      </c>
      <c r="J82" s="50">
        <v>0.13</v>
      </c>
      <c r="K82" s="51">
        <f t="shared" si="3"/>
        <v>13.043478260869556</v>
      </c>
      <c r="L82" s="52">
        <v>39493</v>
      </c>
      <c r="M82" s="53">
        <v>39497</v>
      </c>
      <c r="N82" s="54">
        <v>39518</v>
      </c>
      <c r="O82" s="163" t="s">
        <v>445</v>
      </c>
      <c r="P82" s="55"/>
    </row>
    <row r="83" spans="1:16" ht="11.25" customHeight="1">
      <c r="A83" s="56" t="s">
        <v>139</v>
      </c>
      <c r="B83" s="13" t="s">
        <v>140</v>
      </c>
      <c r="C83" s="57" t="s">
        <v>379</v>
      </c>
      <c r="D83" s="58">
        <v>33</v>
      </c>
      <c r="E83" s="121" t="s">
        <v>464</v>
      </c>
      <c r="F83" s="112" t="s">
        <v>464</v>
      </c>
      <c r="G83" s="105">
        <v>42.39</v>
      </c>
      <c r="H83" s="59">
        <f t="shared" si="2"/>
        <v>2.736494456239679</v>
      </c>
      <c r="I83" s="60">
        <v>0.23</v>
      </c>
      <c r="J83" s="60">
        <v>0.29</v>
      </c>
      <c r="K83" s="61">
        <f t="shared" si="3"/>
        <v>26.08695652173911</v>
      </c>
      <c r="L83" s="62">
        <v>39428</v>
      </c>
      <c r="M83" s="63">
        <v>39430</v>
      </c>
      <c r="N83" s="64">
        <v>39448</v>
      </c>
      <c r="O83" s="63" t="s">
        <v>436</v>
      </c>
      <c r="P83" s="65"/>
    </row>
    <row r="84" spans="1:16" ht="11.25" customHeight="1">
      <c r="A84" s="56" t="s">
        <v>133</v>
      </c>
      <c r="B84" s="13" t="s">
        <v>134</v>
      </c>
      <c r="C84" s="57" t="s">
        <v>408</v>
      </c>
      <c r="D84" s="58">
        <v>33</v>
      </c>
      <c r="E84" s="78" t="s">
        <v>264</v>
      </c>
      <c r="F84" s="79" t="s">
        <v>219</v>
      </c>
      <c r="G84" s="105">
        <v>37.67</v>
      </c>
      <c r="H84" s="59">
        <f t="shared" si="2"/>
        <v>3.159012476771967</v>
      </c>
      <c r="I84" s="60">
        <v>0.27</v>
      </c>
      <c r="J84" s="60">
        <v>0.2975</v>
      </c>
      <c r="K84" s="61">
        <f t="shared" si="3"/>
        <v>10.185185185185164</v>
      </c>
      <c r="L84" s="62">
        <v>39316</v>
      </c>
      <c r="M84" s="63">
        <v>39318</v>
      </c>
      <c r="N84" s="64">
        <v>39339</v>
      </c>
      <c r="O84" s="63" t="s">
        <v>440</v>
      </c>
      <c r="P84" s="65"/>
    </row>
    <row r="85" spans="1:16" ht="11.25" customHeight="1">
      <c r="A85" s="56" t="s">
        <v>147</v>
      </c>
      <c r="B85" s="13" t="s">
        <v>148</v>
      </c>
      <c r="C85" s="57" t="s">
        <v>411</v>
      </c>
      <c r="D85" s="58">
        <v>33</v>
      </c>
      <c r="E85" s="78" t="s">
        <v>219</v>
      </c>
      <c r="F85" s="79" t="s">
        <v>219</v>
      </c>
      <c r="G85" s="105">
        <v>33.8</v>
      </c>
      <c r="H85" s="59">
        <f t="shared" si="2"/>
        <v>1.5384615384615388</v>
      </c>
      <c r="I85" s="60">
        <v>0.11</v>
      </c>
      <c r="J85" s="60">
        <v>0.13</v>
      </c>
      <c r="K85" s="61">
        <f t="shared" si="3"/>
        <v>18.181818181818187</v>
      </c>
      <c r="L85" s="62">
        <v>39428</v>
      </c>
      <c r="M85" s="63">
        <v>39430</v>
      </c>
      <c r="N85" s="64">
        <v>39450</v>
      </c>
      <c r="O85" s="63" t="s">
        <v>436</v>
      </c>
      <c r="P85" s="65"/>
    </row>
    <row r="86" spans="1:16" ht="11.25" customHeight="1">
      <c r="A86" s="66" t="s">
        <v>151</v>
      </c>
      <c r="B86" s="67" t="s">
        <v>152</v>
      </c>
      <c r="C86" s="68" t="s">
        <v>391</v>
      </c>
      <c r="D86" s="69">
        <v>33</v>
      </c>
      <c r="E86" s="82" t="s">
        <v>264</v>
      </c>
      <c r="F86" s="84" t="s">
        <v>264</v>
      </c>
      <c r="G86" s="108">
        <v>35.39</v>
      </c>
      <c r="H86" s="70">
        <f t="shared" si="2"/>
        <v>3.3625317886408586</v>
      </c>
      <c r="I86" s="71">
        <v>0.2925</v>
      </c>
      <c r="J86" s="71">
        <v>0.2975</v>
      </c>
      <c r="K86" s="72">
        <f t="shared" si="3"/>
        <v>1.7094017094017033</v>
      </c>
      <c r="L86" s="85">
        <v>39491</v>
      </c>
      <c r="M86" s="86">
        <v>39493</v>
      </c>
      <c r="N86" s="74">
        <v>39517</v>
      </c>
      <c r="O86" s="86" t="s">
        <v>436</v>
      </c>
      <c r="P86" s="75"/>
    </row>
    <row r="87" spans="1:16" ht="11.25" customHeight="1">
      <c r="A87" s="45" t="s">
        <v>137</v>
      </c>
      <c r="B87" s="20" t="s">
        <v>138</v>
      </c>
      <c r="C87" s="46" t="s">
        <v>387</v>
      </c>
      <c r="D87" s="93">
        <v>33</v>
      </c>
      <c r="E87" s="76" t="s">
        <v>264</v>
      </c>
      <c r="F87" s="77" t="s">
        <v>264</v>
      </c>
      <c r="G87" s="103">
        <v>39.27</v>
      </c>
      <c r="H87" s="49">
        <f t="shared" si="2"/>
        <v>1.0440539852304558</v>
      </c>
      <c r="I87" s="50">
        <v>0.0975</v>
      </c>
      <c r="J87" s="50">
        <v>0.1025</v>
      </c>
      <c r="K87" s="51">
        <f t="shared" si="3"/>
        <v>5.12820512820511</v>
      </c>
      <c r="L87" s="52">
        <v>39527</v>
      </c>
      <c r="M87" s="53">
        <v>39531</v>
      </c>
      <c r="N87" s="54">
        <v>39545</v>
      </c>
      <c r="O87" s="81" t="s">
        <v>445</v>
      </c>
      <c r="P87" s="55"/>
    </row>
    <row r="88" spans="1:16" ht="11.25" customHeight="1">
      <c r="A88" s="56" t="s">
        <v>141</v>
      </c>
      <c r="B88" s="13" t="s">
        <v>142</v>
      </c>
      <c r="C88" s="57" t="s">
        <v>388</v>
      </c>
      <c r="D88" s="58">
        <v>32</v>
      </c>
      <c r="E88" s="78" t="s">
        <v>264</v>
      </c>
      <c r="F88" s="79" t="s">
        <v>219</v>
      </c>
      <c r="G88" s="105">
        <v>49.25</v>
      </c>
      <c r="H88" s="59">
        <f t="shared" si="2"/>
        <v>3.32994923857868</v>
      </c>
      <c r="I88" s="60">
        <v>0.4</v>
      </c>
      <c r="J88" s="60">
        <v>0.41</v>
      </c>
      <c r="K88" s="61">
        <f t="shared" si="3"/>
        <v>2.499999999999991</v>
      </c>
      <c r="L88" s="62">
        <v>39419</v>
      </c>
      <c r="M88" s="63">
        <v>39421</v>
      </c>
      <c r="N88" s="64">
        <v>39435</v>
      </c>
      <c r="O88" s="64" t="s">
        <v>436</v>
      </c>
      <c r="P88" s="65"/>
    </row>
    <row r="89" spans="1:16" ht="11.25" customHeight="1">
      <c r="A89" s="56" t="s">
        <v>269</v>
      </c>
      <c r="B89" s="13" t="s">
        <v>270</v>
      </c>
      <c r="C89" s="57" t="s">
        <v>401</v>
      </c>
      <c r="D89" s="58">
        <v>32</v>
      </c>
      <c r="E89" s="78" t="s">
        <v>264</v>
      </c>
      <c r="F89" s="79" t="s">
        <v>264</v>
      </c>
      <c r="G89" s="105">
        <v>52.19</v>
      </c>
      <c r="H89" s="59">
        <f t="shared" si="2"/>
        <v>1.9160758766047135</v>
      </c>
      <c r="I89" s="60">
        <v>0.23</v>
      </c>
      <c r="J89" s="60">
        <v>0.25</v>
      </c>
      <c r="K89" s="61">
        <f t="shared" si="3"/>
        <v>8.695652173913038</v>
      </c>
      <c r="L89" s="62">
        <v>39246</v>
      </c>
      <c r="M89" s="63">
        <v>39248</v>
      </c>
      <c r="N89" s="64">
        <v>39264</v>
      </c>
      <c r="O89" s="64" t="s">
        <v>436</v>
      </c>
      <c r="P89" s="65"/>
    </row>
    <row r="90" spans="1:16" ht="11.25" customHeight="1">
      <c r="A90" s="56" t="s">
        <v>163</v>
      </c>
      <c r="B90" s="13" t="s">
        <v>164</v>
      </c>
      <c r="C90" s="57" t="s">
        <v>403</v>
      </c>
      <c r="D90" s="58">
        <v>32</v>
      </c>
      <c r="E90" s="121" t="s">
        <v>464</v>
      </c>
      <c r="F90" s="112" t="s">
        <v>464</v>
      </c>
      <c r="G90" s="105">
        <v>19.5</v>
      </c>
      <c r="H90" s="59">
        <f t="shared" si="2"/>
        <v>2.564102564102564</v>
      </c>
      <c r="I90" s="60">
        <v>0.115</v>
      </c>
      <c r="J90" s="60">
        <v>0.125</v>
      </c>
      <c r="K90" s="61">
        <f t="shared" si="3"/>
        <v>8.695652173913038</v>
      </c>
      <c r="L90" s="62">
        <v>39519</v>
      </c>
      <c r="M90" s="63">
        <v>39521</v>
      </c>
      <c r="N90" s="64">
        <v>39553</v>
      </c>
      <c r="O90" s="64" t="s">
        <v>436</v>
      </c>
      <c r="P90" s="65"/>
    </row>
    <row r="91" spans="1:16" ht="11.25" customHeight="1">
      <c r="A91" s="66" t="s">
        <v>119</v>
      </c>
      <c r="B91" s="67" t="s">
        <v>120</v>
      </c>
      <c r="C91" s="68" t="s">
        <v>386</v>
      </c>
      <c r="D91" s="69">
        <v>32</v>
      </c>
      <c r="E91" s="82" t="s">
        <v>264</v>
      </c>
      <c r="F91" s="84" t="s">
        <v>264</v>
      </c>
      <c r="G91" s="108">
        <v>12.29</v>
      </c>
      <c r="H91" s="70">
        <f t="shared" si="2"/>
        <v>4.882017900732303</v>
      </c>
      <c r="I91" s="71">
        <v>0.1475</v>
      </c>
      <c r="J91" s="71">
        <v>0.15</v>
      </c>
      <c r="K91" s="92">
        <f t="shared" si="3"/>
        <v>1.6949152542372836</v>
      </c>
      <c r="L91" s="85">
        <v>39251</v>
      </c>
      <c r="M91" s="86">
        <v>39253</v>
      </c>
      <c r="N91" s="74">
        <v>39278</v>
      </c>
      <c r="O91" s="74" t="s">
        <v>440</v>
      </c>
      <c r="P91" s="75"/>
    </row>
    <row r="92" spans="1:16" ht="11.25" customHeight="1">
      <c r="A92" s="45" t="s">
        <v>145</v>
      </c>
      <c r="B92" s="20" t="s">
        <v>146</v>
      </c>
      <c r="C92" s="46" t="s">
        <v>377</v>
      </c>
      <c r="D92" s="47">
        <v>32</v>
      </c>
      <c r="E92" s="76" t="s">
        <v>264</v>
      </c>
      <c r="F92" s="77" t="s">
        <v>219</v>
      </c>
      <c r="G92" s="103">
        <v>37.01</v>
      </c>
      <c r="H92" s="49">
        <f t="shared" si="2"/>
        <v>3.3504458254525806</v>
      </c>
      <c r="I92" s="50">
        <v>0.28</v>
      </c>
      <c r="J92" s="50">
        <v>0.31</v>
      </c>
      <c r="K92" s="51">
        <f t="shared" si="3"/>
        <v>10.714285714285698</v>
      </c>
      <c r="L92" s="52">
        <v>39436</v>
      </c>
      <c r="M92" s="53">
        <v>39440</v>
      </c>
      <c r="N92" s="54">
        <v>39472</v>
      </c>
      <c r="O92" s="64" t="s">
        <v>436</v>
      </c>
      <c r="P92" s="55"/>
    </row>
    <row r="93" spans="1:16" ht="11.25" customHeight="1">
      <c r="A93" s="56" t="s">
        <v>149</v>
      </c>
      <c r="B93" s="13" t="s">
        <v>150</v>
      </c>
      <c r="C93" s="57" t="s">
        <v>405</v>
      </c>
      <c r="D93" s="58">
        <v>32</v>
      </c>
      <c r="E93" s="78" t="s">
        <v>264</v>
      </c>
      <c r="F93" s="79" t="s">
        <v>264</v>
      </c>
      <c r="G93" s="105">
        <v>34.06</v>
      </c>
      <c r="H93" s="59">
        <f t="shared" si="2"/>
        <v>4.169113329418672</v>
      </c>
      <c r="I93" s="60">
        <v>0.3475</v>
      </c>
      <c r="J93" s="60">
        <v>0.355</v>
      </c>
      <c r="K93" s="61">
        <f aca="true" t="shared" si="4" ref="K93:K98">((J93/I93)-1)*100</f>
        <v>2.158273381294973</v>
      </c>
      <c r="L93" s="62">
        <v>39323</v>
      </c>
      <c r="M93" s="63">
        <v>39326</v>
      </c>
      <c r="N93" s="64">
        <v>39340</v>
      </c>
      <c r="O93" s="64" t="s">
        <v>436</v>
      </c>
      <c r="P93" s="65"/>
    </row>
    <row r="94" spans="1:16" ht="11.25" customHeight="1">
      <c r="A94" s="56" t="s">
        <v>173</v>
      </c>
      <c r="B94" s="13" t="s">
        <v>174</v>
      </c>
      <c r="C94" s="57" t="s">
        <v>380</v>
      </c>
      <c r="D94" s="58">
        <v>32</v>
      </c>
      <c r="E94" s="78" t="s">
        <v>264</v>
      </c>
      <c r="F94" s="79" t="s">
        <v>264</v>
      </c>
      <c r="G94" s="105">
        <v>49.57</v>
      </c>
      <c r="H94" s="59">
        <f t="shared" si="2"/>
        <v>1.8559612668952996</v>
      </c>
      <c r="I94" s="60">
        <v>0.22</v>
      </c>
      <c r="J94" s="60">
        <v>0.23</v>
      </c>
      <c r="K94" s="61">
        <f t="shared" si="4"/>
        <v>4.545454545454541</v>
      </c>
      <c r="L94" s="62">
        <v>39443</v>
      </c>
      <c r="M94" s="63">
        <v>39447</v>
      </c>
      <c r="N94" s="64">
        <v>39462</v>
      </c>
      <c r="O94" s="64" t="s">
        <v>436</v>
      </c>
      <c r="P94" s="65"/>
    </row>
    <row r="95" spans="1:16" ht="11.25" customHeight="1">
      <c r="A95" s="56" t="s">
        <v>252</v>
      </c>
      <c r="B95" s="13" t="s">
        <v>253</v>
      </c>
      <c r="C95" s="57" t="s">
        <v>407</v>
      </c>
      <c r="D95" s="58">
        <v>32</v>
      </c>
      <c r="E95" s="121" t="s">
        <v>464</v>
      </c>
      <c r="F95" s="112" t="s">
        <v>464</v>
      </c>
      <c r="G95" s="105">
        <v>59.65</v>
      </c>
      <c r="H95" s="59">
        <f t="shared" si="2"/>
        <v>0.8717518860016765</v>
      </c>
      <c r="I95" s="60">
        <v>0.115</v>
      </c>
      <c r="J95" s="60">
        <v>0.13</v>
      </c>
      <c r="K95" s="61">
        <f t="shared" si="4"/>
        <v>13.043478260869556</v>
      </c>
      <c r="L95" s="62">
        <v>39505</v>
      </c>
      <c r="M95" s="63">
        <v>39507</v>
      </c>
      <c r="N95" s="64">
        <v>39521</v>
      </c>
      <c r="O95" s="64" t="s">
        <v>436</v>
      </c>
      <c r="P95" s="65"/>
    </row>
    <row r="96" spans="1:16" ht="11.25" customHeight="1">
      <c r="A96" s="66" t="s">
        <v>155</v>
      </c>
      <c r="B96" s="67" t="s">
        <v>156</v>
      </c>
      <c r="C96" s="68" t="s">
        <v>430</v>
      </c>
      <c r="D96" s="69">
        <v>32</v>
      </c>
      <c r="E96" s="82" t="s">
        <v>264</v>
      </c>
      <c r="F96" s="84" t="s">
        <v>219</v>
      </c>
      <c r="G96" s="108">
        <v>38.09</v>
      </c>
      <c r="H96" s="70">
        <f t="shared" si="2"/>
        <v>0.9976371751115778</v>
      </c>
      <c r="I96" s="71">
        <v>0.0775</v>
      </c>
      <c r="J96" s="71">
        <v>0.095</v>
      </c>
      <c r="K96" s="72">
        <f t="shared" si="4"/>
        <v>22.580645161290324</v>
      </c>
      <c r="L96" s="85">
        <v>39310</v>
      </c>
      <c r="M96" s="86">
        <v>39314</v>
      </c>
      <c r="N96" s="74">
        <v>39337</v>
      </c>
      <c r="O96" s="74" t="s">
        <v>436</v>
      </c>
      <c r="P96" s="75"/>
    </row>
    <row r="97" spans="1:16" ht="11.25" customHeight="1">
      <c r="A97" s="45" t="s">
        <v>179</v>
      </c>
      <c r="B97" s="20" t="s">
        <v>180</v>
      </c>
      <c r="C97" s="46" t="s">
        <v>401</v>
      </c>
      <c r="D97" s="47">
        <v>32</v>
      </c>
      <c r="E97" s="76" t="s">
        <v>264</v>
      </c>
      <c r="F97" s="77" t="s">
        <v>264</v>
      </c>
      <c r="G97" s="103">
        <v>32.06</v>
      </c>
      <c r="H97" s="49">
        <f t="shared" si="2"/>
        <v>4.429195258889582</v>
      </c>
      <c r="I97" s="50">
        <v>0.3425</v>
      </c>
      <c r="J97" s="50">
        <v>0.355</v>
      </c>
      <c r="K97" s="51">
        <f t="shared" si="4"/>
        <v>3.649635036496335</v>
      </c>
      <c r="L97" s="52">
        <v>39546</v>
      </c>
      <c r="M97" s="53">
        <v>39548</v>
      </c>
      <c r="N97" s="54">
        <v>39569</v>
      </c>
      <c r="O97" s="54" t="s">
        <v>436</v>
      </c>
      <c r="P97" s="55"/>
    </row>
    <row r="98" spans="1:16" ht="11.25" customHeight="1">
      <c r="A98" s="56" t="s">
        <v>127</v>
      </c>
      <c r="B98" s="13" t="s">
        <v>128</v>
      </c>
      <c r="C98" s="57" t="s">
        <v>384</v>
      </c>
      <c r="D98" s="58">
        <v>31</v>
      </c>
      <c r="E98" s="78" t="s">
        <v>264</v>
      </c>
      <c r="F98" s="79" t="s">
        <v>264</v>
      </c>
      <c r="G98" s="105">
        <v>47.45</v>
      </c>
      <c r="H98" s="59">
        <f>((J98*4)/G98)*100</f>
        <v>2.781875658587987</v>
      </c>
      <c r="I98" s="60">
        <v>0.295</v>
      </c>
      <c r="J98" s="60">
        <v>0.33</v>
      </c>
      <c r="K98" s="61">
        <f t="shared" si="4"/>
        <v>11.86440677966103</v>
      </c>
      <c r="L98" s="62">
        <v>39301</v>
      </c>
      <c r="M98" s="63">
        <v>39303</v>
      </c>
      <c r="N98" s="64">
        <v>39335</v>
      </c>
      <c r="O98" s="64" t="s">
        <v>436</v>
      </c>
      <c r="P98" s="65"/>
    </row>
    <row r="99" spans="1:16" ht="11.25" customHeight="1">
      <c r="A99" s="56" t="s">
        <v>159</v>
      </c>
      <c r="B99" s="13" t="s">
        <v>160</v>
      </c>
      <c r="C99" s="57" t="s">
        <v>392</v>
      </c>
      <c r="D99" s="58">
        <v>31</v>
      </c>
      <c r="E99" s="78" t="s">
        <v>264</v>
      </c>
      <c r="F99" s="79" t="s">
        <v>264</v>
      </c>
      <c r="G99" s="105">
        <v>33.44</v>
      </c>
      <c r="H99" s="59">
        <f t="shared" si="2"/>
        <v>1.7344497607655502</v>
      </c>
      <c r="I99" s="60">
        <v>0.135</v>
      </c>
      <c r="J99" s="60">
        <v>0.145</v>
      </c>
      <c r="K99" s="61">
        <f aca="true" t="shared" si="5" ref="K99:K104">((J99/I99)-1)*100</f>
        <v>7.407407407407396</v>
      </c>
      <c r="L99" s="62">
        <v>39309</v>
      </c>
      <c r="M99" s="63">
        <v>39311</v>
      </c>
      <c r="N99" s="64">
        <v>39326</v>
      </c>
      <c r="O99" s="64" t="s">
        <v>436</v>
      </c>
      <c r="P99" s="65"/>
    </row>
    <row r="100" spans="1:16" ht="11.25" customHeight="1">
      <c r="A100" s="56" t="s">
        <v>167</v>
      </c>
      <c r="B100" s="13" t="s">
        <v>168</v>
      </c>
      <c r="C100" s="57" t="s">
        <v>416</v>
      </c>
      <c r="D100" s="58">
        <v>31</v>
      </c>
      <c r="E100" s="78" t="s">
        <v>264</v>
      </c>
      <c r="F100" s="79" t="s">
        <v>219</v>
      </c>
      <c r="G100" s="105">
        <v>55.77</v>
      </c>
      <c r="H100" s="59">
        <f t="shared" si="2"/>
        <v>2.6896180742334588</v>
      </c>
      <c r="I100" s="98">
        <v>0.25</v>
      </c>
      <c r="J100" s="98">
        <v>0.375</v>
      </c>
      <c r="K100" s="61">
        <f t="shared" si="5"/>
        <v>50</v>
      </c>
      <c r="L100" s="62">
        <v>39399</v>
      </c>
      <c r="M100" s="63">
        <v>39401</v>
      </c>
      <c r="N100" s="64">
        <v>39419</v>
      </c>
      <c r="O100" s="64" t="s">
        <v>436</v>
      </c>
      <c r="P100" s="99" t="s">
        <v>447</v>
      </c>
    </row>
    <row r="101" spans="1:16" ht="11.25" customHeight="1">
      <c r="A101" s="66" t="s">
        <v>171</v>
      </c>
      <c r="B101" s="67" t="s">
        <v>172</v>
      </c>
      <c r="C101" s="68" t="s">
        <v>400</v>
      </c>
      <c r="D101" s="69">
        <v>31</v>
      </c>
      <c r="E101" s="82" t="s">
        <v>264</v>
      </c>
      <c r="F101" s="84" t="s">
        <v>264</v>
      </c>
      <c r="G101" s="108">
        <v>31.9</v>
      </c>
      <c r="H101" s="70">
        <f t="shared" si="2"/>
        <v>2.1316614420062696</v>
      </c>
      <c r="I101" s="71">
        <v>0.15</v>
      </c>
      <c r="J101" s="71">
        <v>0.17</v>
      </c>
      <c r="K101" s="72">
        <f t="shared" si="5"/>
        <v>13.333333333333353</v>
      </c>
      <c r="L101" s="85">
        <v>39470</v>
      </c>
      <c r="M101" s="86">
        <v>39472</v>
      </c>
      <c r="N101" s="74">
        <v>39486</v>
      </c>
      <c r="O101" s="74" t="s">
        <v>436</v>
      </c>
      <c r="P101" s="75"/>
    </row>
    <row r="102" spans="1:16" ht="11.25" customHeight="1">
      <c r="A102" s="45" t="s">
        <v>211</v>
      </c>
      <c r="B102" s="20" t="s">
        <v>212</v>
      </c>
      <c r="C102" s="46" t="s">
        <v>404</v>
      </c>
      <c r="D102" s="47">
        <v>31</v>
      </c>
      <c r="E102" s="76" t="s">
        <v>264</v>
      </c>
      <c r="F102" s="77" t="s">
        <v>264</v>
      </c>
      <c r="G102" s="103">
        <v>24.52</v>
      </c>
      <c r="H102" s="49">
        <f>((J102*4)/G102)*100</f>
        <v>5.383360522022839</v>
      </c>
      <c r="I102" s="50">
        <v>0.3125</v>
      </c>
      <c r="J102" s="50">
        <v>0.33</v>
      </c>
      <c r="K102" s="51">
        <f t="shared" si="5"/>
        <v>5.600000000000005</v>
      </c>
      <c r="L102" s="100">
        <v>39183</v>
      </c>
      <c r="M102" s="101">
        <v>39185</v>
      </c>
      <c r="N102" s="102">
        <v>39202</v>
      </c>
      <c r="O102" s="54" t="s">
        <v>436</v>
      </c>
      <c r="P102" s="55"/>
    </row>
    <row r="103" spans="1:16" ht="11.25" customHeight="1">
      <c r="A103" s="56" t="s">
        <v>181</v>
      </c>
      <c r="B103" s="13" t="s">
        <v>182</v>
      </c>
      <c r="C103" s="57" t="s">
        <v>386</v>
      </c>
      <c r="D103" s="58">
        <v>30</v>
      </c>
      <c r="E103" s="78" t="s">
        <v>264</v>
      </c>
      <c r="F103" s="79" t="s">
        <v>264</v>
      </c>
      <c r="G103" s="105">
        <v>37.91</v>
      </c>
      <c r="H103" s="59">
        <f aca="true" t="shared" si="6" ref="H103:H128">((J103*4)/G103)*100</f>
        <v>6.752835663413348</v>
      </c>
      <c r="I103" s="60">
        <v>0.56</v>
      </c>
      <c r="J103" s="60">
        <v>0.64</v>
      </c>
      <c r="K103" s="61">
        <f t="shared" si="5"/>
        <v>14.28571428571428</v>
      </c>
      <c r="L103" s="62">
        <v>39330</v>
      </c>
      <c r="M103" s="63">
        <v>39332</v>
      </c>
      <c r="N103" s="64">
        <v>39353</v>
      </c>
      <c r="O103" s="64" t="s">
        <v>436</v>
      </c>
      <c r="P103" s="65"/>
    </row>
    <row r="104" spans="1:16" ht="11.25" customHeight="1">
      <c r="A104" s="56" t="s">
        <v>161</v>
      </c>
      <c r="B104" s="13" t="s">
        <v>162</v>
      </c>
      <c r="C104" s="57" t="s">
        <v>394</v>
      </c>
      <c r="D104" s="80">
        <v>30</v>
      </c>
      <c r="E104" s="78" t="s">
        <v>264</v>
      </c>
      <c r="F104" s="79" t="s">
        <v>219</v>
      </c>
      <c r="G104" s="105">
        <v>56.64</v>
      </c>
      <c r="H104" s="59">
        <f>((J104*4)/G104)*100</f>
        <v>2.824858757062147</v>
      </c>
      <c r="I104" s="60">
        <v>0.31</v>
      </c>
      <c r="J104" s="60">
        <v>0.4</v>
      </c>
      <c r="K104" s="61">
        <f t="shared" si="5"/>
        <v>29.03225806451615</v>
      </c>
      <c r="L104" s="62">
        <v>39288</v>
      </c>
      <c r="M104" s="63">
        <v>39290</v>
      </c>
      <c r="N104" s="64">
        <v>39309</v>
      </c>
      <c r="O104" s="81" t="s">
        <v>445</v>
      </c>
      <c r="P104" s="65"/>
    </row>
    <row r="105" spans="1:16" ht="11.25" customHeight="1">
      <c r="A105" s="56" t="s">
        <v>185</v>
      </c>
      <c r="B105" s="13" t="s">
        <v>186</v>
      </c>
      <c r="C105" s="57" t="s">
        <v>417</v>
      </c>
      <c r="D105" s="58">
        <v>30</v>
      </c>
      <c r="E105" s="78" t="s">
        <v>219</v>
      </c>
      <c r="F105" s="79" t="s">
        <v>219</v>
      </c>
      <c r="G105" s="105">
        <v>48.37</v>
      </c>
      <c r="H105" s="59">
        <f t="shared" si="6"/>
        <v>1.0336985734959687</v>
      </c>
      <c r="I105" s="60">
        <v>0.11</v>
      </c>
      <c r="J105" s="60">
        <v>0.125</v>
      </c>
      <c r="K105" s="61">
        <f aca="true" t="shared" si="7" ref="K105:K141">((J105/I105)-1)*100</f>
        <v>13.636363636363647</v>
      </c>
      <c r="L105" s="62">
        <v>39266</v>
      </c>
      <c r="M105" s="63">
        <v>39269</v>
      </c>
      <c r="N105" s="64">
        <v>39290</v>
      </c>
      <c r="O105" s="64" t="s">
        <v>436</v>
      </c>
      <c r="P105" s="65"/>
    </row>
    <row r="106" spans="1:16" ht="11.25" customHeight="1">
      <c r="A106" s="66" t="s">
        <v>169</v>
      </c>
      <c r="B106" s="67" t="s">
        <v>170</v>
      </c>
      <c r="C106" s="68" t="s">
        <v>392</v>
      </c>
      <c r="D106" s="151">
        <v>30</v>
      </c>
      <c r="E106" s="82" t="s">
        <v>264</v>
      </c>
      <c r="F106" s="84" t="s">
        <v>264</v>
      </c>
      <c r="G106" s="108">
        <v>13.13</v>
      </c>
      <c r="H106" s="70">
        <f t="shared" si="6"/>
        <v>1.8278750952018277</v>
      </c>
      <c r="I106" s="71">
        <v>0.0525</v>
      </c>
      <c r="J106" s="71">
        <v>0.06</v>
      </c>
      <c r="K106" s="72">
        <f t="shared" si="7"/>
        <v>14.28571428571428</v>
      </c>
      <c r="L106" s="85">
        <v>39434</v>
      </c>
      <c r="M106" s="86">
        <v>39436</v>
      </c>
      <c r="N106" s="74">
        <v>39449</v>
      </c>
      <c r="O106" s="153" t="s">
        <v>445</v>
      </c>
      <c r="P106" s="165" t="s">
        <v>285</v>
      </c>
    </row>
    <row r="107" spans="1:16" ht="11.25" customHeight="1">
      <c r="A107" s="45" t="s">
        <v>191</v>
      </c>
      <c r="B107" s="20" t="s">
        <v>192</v>
      </c>
      <c r="C107" s="46" t="s">
        <v>386</v>
      </c>
      <c r="D107" s="47">
        <v>30</v>
      </c>
      <c r="E107" s="76" t="s">
        <v>264</v>
      </c>
      <c r="F107" s="77" t="s">
        <v>264</v>
      </c>
      <c r="G107" s="103">
        <v>18.19</v>
      </c>
      <c r="H107" s="49">
        <f t="shared" si="6"/>
        <v>3.7383177570093453</v>
      </c>
      <c r="I107" s="50">
        <v>0.1626</v>
      </c>
      <c r="J107" s="50">
        <v>0.17</v>
      </c>
      <c r="K107" s="51">
        <f t="shared" si="7"/>
        <v>4.5510455104551095</v>
      </c>
      <c r="L107" s="52">
        <v>39386</v>
      </c>
      <c r="M107" s="53">
        <v>39389</v>
      </c>
      <c r="N107" s="54">
        <v>39403</v>
      </c>
      <c r="O107" s="54" t="s">
        <v>436</v>
      </c>
      <c r="P107" s="55"/>
    </row>
    <row r="108" spans="1:16" ht="11.25" customHeight="1">
      <c r="A108" s="56" t="s">
        <v>197</v>
      </c>
      <c r="B108" s="13" t="s">
        <v>198</v>
      </c>
      <c r="C108" s="57" t="s">
        <v>401</v>
      </c>
      <c r="D108" s="58">
        <v>30</v>
      </c>
      <c r="E108" s="78" t="s">
        <v>264</v>
      </c>
      <c r="F108" s="79" t="s">
        <v>264</v>
      </c>
      <c r="G108" s="105">
        <v>26.26</v>
      </c>
      <c r="H108" s="59">
        <f t="shared" si="6"/>
        <v>3.9603960396039604</v>
      </c>
      <c r="I108" s="60">
        <v>0.25</v>
      </c>
      <c r="J108" s="60">
        <v>0.26</v>
      </c>
      <c r="K108" s="61">
        <f t="shared" si="7"/>
        <v>4.0000000000000036</v>
      </c>
      <c r="L108" s="62">
        <v>39528</v>
      </c>
      <c r="M108" s="63">
        <v>39532</v>
      </c>
      <c r="N108" s="64">
        <v>39553</v>
      </c>
      <c r="O108" s="64" t="s">
        <v>436</v>
      </c>
      <c r="P108" s="65"/>
    </row>
    <row r="109" spans="1:16" ht="11.25" customHeight="1">
      <c r="A109" s="56" t="s">
        <v>187</v>
      </c>
      <c r="B109" s="13" t="s">
        <v>188</v>
      </c>
      <c r="C109" s="57" t="s">
        <v>423</v>
      </c>
      <c r="D109" s="58">
        <v>30</v>
      </c>
      <c r="E109" s="78" t="s">
        <v>264</v>
      </c>
      <c r="F109" s="79" t="s">
        <v>264</v>
      </c>
      <c r="G109" s="105">
        <v>54.08</v>
      </c>
      <c r="H109" s="59">
        <f t="shared" si="6"/>
        <v>2.7366863905325447</v>
      </c>
      <c r="I109" s="60">
        <v>0.33</v>
      </c>
      <c r="J109" s="60">
        <v>0.37</v>
      </c>
      <c r="K109" s="61">
        <f t="shared" si="7"/>
        <v>12.12121212121211</v>
      </c>
      <c r="L109" s="62">
        <v>39218</v>
      </c>
      <c r="M109" s="63">
        <v>39220</v>
      </c>
      <c r="N109" s="64">
        <v>39234</v>
      </c>
      <c r="O109" s="64" t="s">
        <v>436</v>
      </c>
      <c r="P109" s="65"/>
    </row>
    <row r="110" spans="1:16" ht="11.25" customHeight="1">
      <c r="A110" s="56" t="s">
        <v>201</v>
      </c>
      <c r="B110" s="13" t="s">
        <v>202</v>
      </c>
      <c r="C110" s="57" t="s">
        <v>424</v>
      </c>
      <c r="D110" s="58">
        <v>30</v>
      </c>
      <c r="E110" s="78" t="s">
        <v>264</v>
      </c>
      <c r="F110" s="79" t="s">
        <v>264</v>
      </c>
      <c r="G110" s="105">
        <v>51.04</v>
      </c>
      <c r="H110" s="59">
        <f>((J110*4)/G110)*100</f>
        <v>2.7429467084639496</v>
      </c>
      <c r="I110" s="60">
        <v>0.315</v>
      </c>
      <c r="J110" s="60">
        <v>0.35</v>
      </c>
      <c r="K110" s="61">
        <f t="shared" si="7"/>
        <v>11.111111111111093</v>
      </c>
      <c r="L110" s="62">
        <v>39505</v>
      </c>
      <c r="M110" s="63">
        <v>39507</v>
      </c>
      <c r="N110" s="64">
        <v>39521</v>
      </c>
      <c r="O110" s="64" t="s">
        <v>440</v>
      </c>
      <c r="P110" s="65"/>
    </row>
    <row r="111" spans="1:16" ht="11.25" customHeight="1">
      <c r="A111" s="66" t="s">
        <v>175</v>
      </c>
      <c r="B111" s="67" t="s">
        <v>176</v>
      </c>
      <c r="C111" s="68" t="s">
        <v>386</v>
      </c>
      <c r="D111" s="151">
        <v>30</v>
      </c>
      <c r="E111" s="82" t="s">
        <v>264</v>
      </c>
      <c r="F111" s="84" t="s">
        <v>264</v>
      </c>
      <c r="G111" s="108">
        <v>11.06</v>
      </c>
      <c r="H111" s="70">
        <f>((J111*4)/G111)*100</f>
        <v>6.1482820976491865</v>
      </c>
      <c r="I111" s="160">
        <f>0.195*0.17/0.205</f>
        <v>0.16170731707317076</v>
      </c>
      <c r="J111" s="160">
        <f>0.205*0.17/0.205</f>
        <v>0.17</v>
      </c>
      <c r="K111" s="72">
        <f t="shared" si="7"/>
        <v>5.12820512820511</v>
      </c>
      <c r="L111" s="141">
        <v>39161</v>
      </c>
      <c r="M111" s="142">
        <v>39163</v>
      </c>
      <c r="N111" s="143">
        <v>39174</v>
      </c>
      <c r="O111" s="153" t="s">
        <v>445</v>
      </c>
      <c r="P111" s="168" t="s">
        <v>434</v>
      </c>
    </row>
    <row r="112" spans="1:16" ht="11.25" customHeight="1">
      <c r="A112" s="45" t="s">
        <v>189</v>
      </c>
      <c r="B112" s="20" t="s">
        <v>190</v>
      </c>
      <c r="C112" s="46" t="s">
        <v>398</v>
      </c>
      <c r="D112" s="47">
        <v>30</v>
      </c>
      <c r="E112" s="76" t="s">
        <v>219</v>
      </c>
      <c r="F112" s="77" t="s">
        <v>219</v>
      </c>
      <c r="G112" s="103">
        <v>47.71</v>
      </c>
      <c r="H112" s="49">
        <f t="shared" si="6"/>
        <v>2.682875707398868</v>
      </c>
      <c r="I112" s="50">
        <v>0.285</v>
      </c>
      <c r="J112" s="50">
        <v>0.32</v>
      </c>
      <c r="K112" s="51">
        <f t="shared" si="7"/>
        <v>12.28070175438598</v>
      </c>
      <c r="L112" s="52">
        <v>39225</v>
      </c>
      <c r="M112" s="53">
        <v>39227</v>
      </c>
      <c r="N112" s="54">
        <v>39248</v>
      </c>
      <c r="O112" s="54" t="s">
        <v>436</v>
      </c>
      <c r="P112" s="55"/>
    </row>
    <row r="113" spans="1:16" ht="11.25" customHeight="1">
      <c r="A113" s="56" t="s">
        <v>183</v>
      </c>
      <c r="B113" s="13" t="s">
        <v>184</v>
      </c>
      <c r="C113" s="57" t="s">
        <v>386</v>
      </c>
      <c r="D113" s="80">
        <v>29</v>
      </c>
      <c r="E113" s="78" t="s">
        <v>264</v>
      </c>
      <c r="F113" s="79" t="s">
        <v>264</v>
      </c>
      <c r="G113" s="105">
        <v>49.56</v>
      </c>
      <c r="H113" s="59">
        <f t="shared" si="6"/>
        <v>3.5512510088781273</v>
      </c>
      <c r="I113" s="60">
        <v>0.41</v>
      </c>
      <c r="J113" s="60">
        <v>0.44</v>
      </c>
      <c r="K113" s="61">
        <f t="shared" si="7"/>
        <v>7.317073170731714</v>
      </c>
      <c r="L113" s="62">
        <v>39414</v>
      </c>
      <c r="M113" s="63">
        <v>39416</v>
      </c>
      <c r="N113" s="64">
        <v>39430</v>
      </c>
      <c r="O113" s="81" t="s">
        <v>445</v>
      </c>
      <c r="P113" s="65"/>
    </row>
    <row r="114" spans="1:16" ht="11.25" customHeight="1">
      <c r="A114" s="56" t="s">
        <v>199</v>
      </c>
      <c r="B114" s="13" t="s">
        <v>200</v>
      </c>
      <c r="C114" s="57" t="s">
        <v>422</v>
      </c>
      <c r="D114" s="58">
        <v>28</v>
      </c>
      <c r="E114" s="78" t="s">
        <v>264</v>
      </c>
      <c r="F114" s="79" t="s">
        <v>264</v>
      </c>
      <c r="G114" s="105">
        <v>56.56</v>
      </c>
      <c r="H114" s="59">
        <f t="shared" si="6"/>
        <v>0.8663366336633662</v>
      </c>
      <c r="I114" s="60">
        <v>0.1175</v>
      </c>
      <c r="J114" s="60">
        <v>0.1225</v>
      </c>
      <c r="K114" s="61">
        <f t="shared" si="7"/>
        <v>4.255319148936176</v>
      </c>
      <c r="L114" s="62">
        <v>39225</v>
      </c>
      <c r="M114" s="63">
        <v>39227</v>
      </c>
      <c r="N114" s="64">
        <v>39244</v>
      </c>
      <c r="O114" s="64" t="s">
        <v>440</v>
      </c>
      <c r="P114" s="87"/>
    </row>
    <row r="115" spans="1:16" ht="11.25" customHeight="1">
      <c r="A115" s="56" t="s">
        <v>213</v>
      </c>
      <c r="B115" s="13" t="s">
        <v>214</v>
      </c>
      <c r="C115" s="57" t="s">
        <v>408</v>
      </c>
      <c r="D115" s="80">
        <v>28</v>
      </c>
      <c r="E115" s="78" t="s">
        <v>264</v>
      </c>
      <c r="F115" s="79" t="s">
        <v>219</v>
      </c>
      <c r="G115" s="105">
        <v>62.84</v>
      </c>
      <c r="H115" s="59">
        <f t="shared" si="6"/>
        <v>2.100572883513686</v>
      </c>
      <c r="I115" s="60">
        <v>0.29</v>
      </c>
      <c r="J115" s="60">
        <v>0.33</v>
      </c>
      <c r="K115" s="61">
        <f t="shared" si="7"/>
        <v>13.793103448275868</v>
      </c>
      <c r="L115" s="62">
        <v>39551</v>
      </c>
      <c r="M115" s="63">
        <v>39553</v>
      </c>
      <c r="N115" s="64">
        <v>39569</v>
      </c>
      <c r="O115" s="81" t="s">
        <v>445</v>
      </c>
      <c r="P115" s="65"/>
    </row>
    <row r="116" spans="1:16" ht="11.25" customHeight="1">
      <c r="A116" s="66" t="s">
        <v>232</v>
      </c>
      <c r="B116" s="67" t="s">
        <v>233</v>
      </c>
      <c r="C116" s="68" t="s">
        <v>399</v>
      </c>
      <c r="D116" s="69">
        <v>27</v>
      </c>
      <c r="E116" s="158" t="s">
        <v>464</v>
      </c>
      <c r="F116" s="159" t="s">
        <v>464</v>
      </c>
      <c r="G116" s="108">
        <v>30.51</v>
      </c>
      <c r="H116" s="70">
        <f t="shared" si="6"/>
        <v>1.966568338249754</v>
      </c>
      <c r="I116" s="71">
        <v>0.12</v>
      </c>
      <c r="J116" s="71">
        <v>0.15</v>
      </c>
      <c r="K116" s="72">
        <f t="shared" si="7"/>
        <v>25</v>
      </c>
      <c r="L116" s="85">
        <v>39384</v>
      </c>
      <c r="M116" s="86">
        <v>39386</v>
      </c>
      <c r="N116" s="74">
        <v>39398</v>
      </c>
      <c r="O116" s="86" t="s">
        <v>436</v>
      </c>
      <c r="P116" s="75"/>
    </row>
    <row r="117" spans="1:16" ht="11.25" customHeight="1">
      <c r="A117" s="45" t="s">
        <v>450</v>
      </c>
      <c r="B117" s="20" t="s">
        <v>451</v>
      </c>
      <c r="C117" s="46" t="s">
        <v>399</v>
      </c>
      <c r="D117" s="47">
        <v>27</v>
      </c>
      <c r="E117" s="76" t="s">
        <v>264</v>
      </c>
      <c r="F117" s="77" t="s">
        <v>264</v>
      </c>
      <c r="G117" s="103">
        <v>96.99</v>
      </c>
      <c r="H117" s="49">
        <f t="shared" si="6"/>
        <v>0.8248273017836892</v>
      </c>
      <c r="I117" s="50">
        <v>0.15</v>
      </c>
      <c r="J117" s="50">
        <v>0.2</v>
      </c>
      <c r="K117" s="51">
        <f t="shared" si="7"/>
        <v>33.33333333333335</v>
      </c>
      <c r="L117" s="52">
        <v>39442</v>
      </c>
      <c r="M117" s="53">
        <v>39444</v>
      </c>
      <c r="N117" s="54">
        <v>39458</v>
      </c>
      <c r="O117" s="54" t="s">
        <v>436</v>
      </c>
      <c r="P117" s="55"/>
    </row>
    <row r="118" spans="1:16" ht="11.25" customHeight="1">
      <c r="A118" s="56" t="s">
        <v>215</v>
      </c>
      <c r="B118" s="13" t="s">
        <v>216</v>
      </c>
      <c r="C118" s="57" t="s">
        <v>386</v>
      </c>
      <c r="D118" s="58">
        <v>27</v>
      </c>
      <c r="E118" s="78" t="s">
        <v>264</v>
      </c>
      <c r="F118" s="79" t="s">
        <v>264</v>
      </c>
      <c r="G118" s="105">
        <v>14.42</v>
      </c>
      <c r="H118" s="59">
        <f t="shared" si="6"/>
        <v>5.547850208044383</v>
      </c>
      <c r="I118" s="60">
        <v>0.19048</v>
      </c>
      <c r="J118" s="60">
        <v>0.2</v>
      </c>
      <c r="K118" s="61">
        <f t="shared" si="7"/>
        <v>4.997900041999159</v>
      </c>
      <c r="L118" s="138">
        <v>38958</v>
      </c>
      <c r="M118" s="139">
        <v>38960</v>
      </c>
      <c r="N118" s="140">
        <v>38975</v>
      </c>
      <c r="O118" s="64" t="s">
        <v>435</v>
      </c>
      <c r="P118" s="65"/>
    </row>
    <row r="119" spans="1:16" ht="11.25" customHeight="1">
      <c r="A119" s="56" t="s">
        <v>240</v>
      </c>
      <c r="B119" s="13" t="s">
        <v>241</v>
      </c>
      <c r="C119" s="57" t="s">
        <v>399</v>
      </c>
      <c r="D119" s="58">
        <v>27</v>
      </c>
      <c r="E119" s="121" t="s">
        <v>464</v>
      </c>
      <c r="F119" s="112" t="s">
        <v>464</v>
      </c>
      <c r="G119" s="105">
        <v>55.98</v>
      </c>
      <c r="H119" s="59">
        <f t="shared" si="6"/>
        <v>1.714898177920686</v>
      </c>
      <c r="I119" s="60">
        <v>0.21</v>
      </c>
      <c r="J119" s="60">
        <v>0.24</v>
      </c>
      <c r="K119" s="61">
        <f t="shared" si="7"/>
        <v>14.28571428571428</v>
      </c>
      <c r="L119" s="62">
        <v>39241</v>
      </c>
      <c r="M119" s="63">
        <v>39245</v>
      </c>
      <c r="N119" s="64">
        <v>39272</v>
      </c>
      <c r="O119" s="64" t="s">
        <v>436</v>
      </c>
      <c r="P119" s="65"/>
    </row>
    <row r="120" spans="1:16" ht="11.25" customHeight="1">
      <c r="A120" s="56" t="s">
        <v>244</v>
      </c>
      <c r="B120" s="13" t="s">
        <v>245</v>
      </c>
      <c r="C120" s="57" t="s">
        <v>386</v>
      </c>
      <c r="D120" s="58">
        <v>27</v>
      </c>
      <c r="E120" s="78" t="s">
        <v>219</v>
      </c>
      <c r="F120" s="79" t="s">
        <v>219</v>
      </c>
      <c r="G120" s="105">
        <v>80.48</v>
      </c>
      <c r="H120" s="59">
        <f t="shared" si="6"/>
        <v>3.4791252485089457</v>
      </c>
      <c r="I120" s="60">
        <v>0.6</v>
      </c>
      <c r="J120" s="60">
        <v>0.7</v>
      </c>
      <c r="K120" s="61">
        <f t="shared" si="7"/>
        <v>16.666666666666675</v>
      </c>
      <c r="L120" s="62">
        <v>39324</v>
      </c>
      <c r="M120" s="63">
        <v>39329</v>
      </c>
      <c r="N120" s="64">
        <v>39353</v>
      </c>
      <c r="O120" s="64" t="s">
        <v>440</v>
      </c>
      <c r="P120" s="65"/>
    </row>
    <row r="121" spans="1:16" ht="11.25" customHeight="1">
      <c r="A121" s="66" t="s">
        <v>248</v>
      </c>
      <c r="B121" s="67" t="s">
        <v>249</v>
      </c>
      <c r="C121" s="68" t="s">
        <v>380</v>
      </c>
      <c r="D121" s="69">
        <v>27</v>
      </c>
      <c r="E121" s="82" t="s">
        <v>264</v>
      </c>
      <c r="F121" s="84" t="s">
        <v>219</v>
      </c>
      <c r="G121" s="108">
        <v>12.91</v>
      </c>
      <c r="H121" s="70">
        <f t="shared" si="6"/>
        <v>5.2672347017815655</v>
      </c>
      <c r="I121" s="71">
        <v>0.16</v>
      </c>
      <c r="J121" s="71">
        <v>0.17</v>
      </c>
      <c r="K121" s="72">
        <f t="shared" si="7"/>
        <v>6.25</v>
      </c>
      <c r="L121" s="85">
        <v>39601</v>
      </c>
      <c r="M121" s="86">
        <v>39603</v>
      </c>
      <c r="N121" s="74">
        <v>39612</v>
      </c>
      <c r="O121" s="74" t="s">
        <v>436</v>
      </c>
      <c r="P121" s="167" t="s">
        <v>456</v>
      </c>
    </row>
    <row r="122" spans="1:16" ht="11.25" customHeight="1">
      <c r="A122" s="45" t="s">
        <v>256</v>
      </c>
      <c r="B122" s="20" t="s">
        <v>257</v>
      </c>
      <c r="C122" s="46" t="s">
        <v>386</v>
      </c>
      <c r="D122" s="93">
        <v>27</v>
      </c>
      <c r="E122" s="76" t="s">
        <v>219</v>
      </c>
      <c r="F122" s="77" t="s">
        <v>219</v>
      </c>
      <c r="G122" s="103">
        <v>79</v>
      </c>
      <c r="H122" s="49">
        <f t="shared" si="6"/>
        <v>1.1645569620253164</v>
      </c>
      <c r="I122" s="50">
        <v>0.22</v>
      </c>
      <c r="J122" s="50">
        <v>0.23</v>
      </c>
      <c r="K122" s="51">
        <f t="shared" si="7"/>
        <v>4.545454545454541</v>
      </c>
      <c r="L122" s="52">
        <v>39444</v>
      </c>
      <c r="M122" s="53">
        <v>39449</v>
      </c>
      <c r="N122" s="54">
        <v>39462</v>
      </c>
      <c r="O122" s="97" t="s">
        <v>445</v>
      </c>
      <c r="P122" s="55"/>
    </row>
    <row r="123" spans="1:16" ht="11.25" customHeight="1">
      <c r="A123" s="56" t="s">
        <v>193</v>
      </c>
      <c r="B123" s="13" t="s">
        <v>194</v>
      </c>
      <c r="C123" s="57" t="s">
        <v>424</v>
      </c>
      <c r="D123" s="58">
        <v>27</v>
      </c>
      <c r="E123" s="78" t="s">
        <v>264</v>
      </c>
      <c r="F123" s="79" t="s">
        <v>219</v>
      </c>
      <c r="G123" s="105">
        <v>19.84</v>
      </c>
      <c r="H123" s="59">
        <f t="shared" si="6"/>
        <v>2.8225806451612905</v>
      </c>
      <c r="I123" s="60">
        <v>0.13</v>
      </c>
      <c r="J123" s="60">
        <v>0.14</v>
      </c>
      <c r="K123" s="61">
        <f t="shared" si="7"/>
        <v>7.692307692307709</v>
      </c>
      <c r="L123" s="62">
        <v>39442</v>
      </c>
      <c r="M123" s="63">
        <v>39447</v>
      </c>
      <c r="N123" s="64">
        <v>39461</v>
      </c>
      <c r="O123" s="64" t="s">
        <v>436</v>
      </c>
      <c r="P123" s="65"/>
    </row>
    <row r="124" spans="1:16" ht="11.25" customHeight="1">
      <c r="A124" s="56" t="s">
        <v>217</v>
      </c>
      <c r="B124" s="13" t="s">
        <v>218</v>
      </c>
      <c r="C124" s="57" t="s">
        <v>380</v>
      </c>
      <c r="D124" s="58">
        <v>26</v>
      </c>
      <c r="E124" s="78" t="s">
        <v>264</v>
      </c>
      <c r="F124" s="79" t="s">
        <v>264</v>
      </c>
      <c r="G124" s="105">
        <v>64.95</v>
      </c>
      <c r="H124" s="59">
        <f t="shared" si="6"/>
        <v>1.4780600461893763</v>
      </c>
      <c r="I124" s="60">
        <v>0.205</v>
      </c>
      <c r="J124" s="60">
        <v>0.24</v>
      </c>
      <c r="K124" s="61">
        <f t="shared" si="7"/>
        <v>17.07317073170731</v>
      </c>
      <c r="L124" s="62">
        <v>39496</v>
      </c>
      <c r="M124" s="63">
        <v>39498</v>
      </c>
      <c r="N124" s="64">
        <v>39510</v>
      </c>
      <c r="O124" s="64" t="s">
        <v>436</v>
      </c>
      <c r="P124" s="65"/>
    </row>
    <row r="125" spans="1:16" ht="11.25" customHeight="1">
      <c r="A125" s="56" t="s">
        <v>220</v>
      </c>
      <c r="B125" s="13" t="s">
        <v>221</v>
      </c>
      <c r="C125" s="57" t="s">
        <v>381</v>
      </c>
      <c r="D125" s="58">
        <v>26</v>
      </c>
      <c r="E125" s="78" t="s">
        <v>219</v>
      </c>
      <c r="F125" s="79" t="s">
        <v>219</v>
      </c>
      <c r="G125" s="105">
        <v>92</v>
      </c>
      <c r="H125" s="59">
        <f t="shared" si="6"/>
        <v>1.9130434782608694</v>
      </c>
      <c r="I125" s="60">
        <v>0.38</v>
      </c>
      <c r="J125" s="60">
        <v>0.44</v>
      </c>
      <c r="K125" s="61">
        <f t="shared" si="7"/>
        <v>15.789473684210531</v>
      </c>
      <c r="L125" s="62">
        <v>39535</v>
      </c>
      <c r="M125" s="63">
        <v>39539</v>
      </c>
      <c r="N125" s="64">
        <v>39580</v>
      </c>
      <c r="O125" s="64" t="s">
        <v>436</v>
      </c>
      <c r="P125" s="65"/>
    </row>
    <row r="126" spans="1:16" ht="11.25" customHeight="1">
      <c r="A126" s="66" t="s">
        <v>234</v>
      </c>
      <c r="B126" s="67" t="s">
        <v>235</v>
      </c>
      <c r="C126" s="68" t="s">
        <v>401</v>
      </c>
      <c r="D126" s="69">
        <v>26</v>
      </c>
      <c r="E126" s="82" t="s">
        <v>264</v>
      </c>
      <c r="F126" s="84" t="s">
        <v>264</v>
      </c>
      <c r="G126" s="108">
        <v>62.3</v>
      </c>
      <c r="H126" s="70">
        <f t="shared" si="6"/>
        <v>0.7704654895666132</v>
      </c>
      <c r="I126" s="71">
        <v>0.115</v>
      </c>
      <c r="J126" s="71">
        <v>0.12</v>
      </c>
      <c r="K126" s="72">
        <f t="shared" si="7"/>
        <v>4.347826086956519</v>
      </c>
      <c r="L126" s="85">
        <v>39491</v>
      </c>
      <c r="M126" s="86">
        <v>39493</v>
      </c>
      <c r="N126" s="74">
        <v>39510</v>
      </c>
      <c r="O126" s="74" t="s">
        <v>436</v>
      </c>
      <c r="P126" s="75"/>
    </row>
    <row r="127" spans="1:16" ht="11.25" customHeight="1">
      <c r="A127" s="45" t="s">
        <v>246</v>
      </c>
      <c r="B127" s="20" t="s">
        <v>247</v>
      </c>
      <c r="C127" s="46" t="s">
        <v>386</v>
      </c>
      <c r="D127" s="47">
        <v>26</v>
      </c>
      <c r="E127" s="76" t="s">
        <v>264</v>
      </c>
      <c r="F127" s="77" t="s">
        <v>264</v>
      </c>
      <c r="G127" s="103">
        <v>18</v>
      </c>
      <c r="H127" s="49">
        <f t="shared" si="6"/>
        <v>5.111111111111112</v>
      </c>
      <c r="I127" s="50">
        <v>0.22</v>
      </c>
      <c r="J127" s="50">
        <v>0.23</v>
      </c>
      <c r="K127" s="51">
        <f t="shared" si="7"/>
        <v>4.545454545454541</v>
      </c>
      <c r="L127" s="52">
        <v>39506</v>
      </c>
      <c r="M127" s="53">
        <v>39510</v>
      </c>
      <c r="N127" s="54">
        <v>39524</v>
      </c>
      <c r="O127" s="54" t="s">
        <v>436</v>
      </c>
      <c r="P127" s="55"/>
    </row>
    <row r="128" spans="1:16" ht="11.25" customHeight="1">
      <c r="A128" s="56" t="s">
        <v>250</v>
      </c>
      <c r="B128" s="13" t="s">
        <v>251</v>
      </c>
      <c r="C128" s="57" t="s">
        <v>397</v>
      </c>
      <c r="D128" s="58">
        <v>26</v>
      </c>
      <c r="E128" s="78" t="s">
        <v>264</v>
      </c>
      <c r="F128" s="79" t="s">
        <v>264</v>
      </c>
      <c r="G128" s="105">
        <v>35.02</v>
      </c>
      <c r="H128" s="59">
        <f t="shared" si="6"/>
        <v>3.997715591090804</v>
      </c>
      <c r="I128" s="60">
        <v>0.33</v>
      </c>
      <c r="J128" s="60">
        <v>0.35</v>
      </c>
      <c r="K128" s="61">
        <f t="shared" si="7"/>
        <v>6.060606060606055</v>
      </c>
      <c r="L128" s="62">
        <v>39492</v>
      </c>
      <c r="M128" s="63">
        <v>39496</v>
      </c>
      <c r="N128" s="64">
        <v>39519</v>
      </c>
      <c r="O128" s="64" t="s">
        <v>440</v>
      </c>
      <c r="P128" s="65"/>
    </row>
    <row r="129" spans="1:16" ht="11.25" customHeight="1">
      <c r="A129" s="56" t="s">
        <v>73</v>
      </c>
      <c r="B129" s="13" t="s">
        <v>74</v>
      </c>
      <c r="C129" s="57" t="s">
        <v>386</v>
      </c>
      <c r="D129" s="58">
        <v>26</v>
      </c>
      <c r="E129" s="78" t="s">
        <v>264</v>
      </c>
      <c r="F129" s="79" t="s">
        <v>219</v>
      </c>
      <c r="G129" s="105">
        <v>20.37</v>
      </c>
      <c r="H129" s="59">
        <f>((J129*4)/G129)*100</f>
        <v>5.10554737358861</v>
      </c>
      <c r="I129" s="60">
        <v>0.25</v>
      </c>
      <c r="J129" s="60">
        <v>0.26</v>
      </c>
      <c r="K129" s="61">
        <f t="shared" si="7"/>
        <v>4.0000000000000036</v>
      </c>
      <c r="L129" s="62">
        <v>39385</v>
      </c>
      <c r="M129" s="63">
        <v>39387</v>
      </c>
      <c r="N129" s="64">
        <v>39406</v>
      </c>
      <c r="O129" s="64" t="s">
        <v>436</v>
      </c>
      <c r="P129" s="65"/>
    </row>
    <row r="130" spans="1:16" ht="11.25" customHeight="1">
      <c r="A130" s="56" t="s">
        <v>281</v>
      </c>
      <c r="B130" s="13" t="s">
        <v>282</v>
      </c>
      <c r="C130" s="57" t="s">
        <v>433</v>
      </c>
      <c r="D130" s="80">
        <v>26</v>
      </c>
      <c r="E130" s="121" t="s">
        <v>464</v>
      </c>
      <c r="F130" s="112" t="s">
        <v>464</v>
      </c>
      <c r="G130" s="105">
        <v>29.67</v>
      </c>
      <c r="H130" s="59">
        <f>((J130*4)/G130)*100</f>
        <v>1.4829794405123018</v>
      </c>
      <c r="I130" s="60">
        <v>0.09</v>
      </c>
      <c r="J130" s="60">
        <v>0.11</v>
      </c>
      <c r="K130" s="61">
        <f t="shared" si="7"/>
        <v>22.222222222222232</v>
      </c>
      <c r="L130" s="62">
        <v>39232</v>
      </c>
      <c r="M130" s="63">
        <v>39234</v>
      </c>
      <c r="N130" s="64">
        <v>39265</v>
      </c>
      <c r="O130" s="81" t="s">
        <v>445</v>
      </c>
      <c r="P130" s="65"/>
    </row>
    <row r="131" spans="1:16" ht="11.25" customHeight="1">
      <c r="A131" s="66" t="s">
        <v>262</v>
      </c>
      <c r="B131" s="67" t="s">
        <v>263</v>
      </c>
      <c r="C131" s="68" t="s">
        <v>386</v>
      </c>
      <c r="D131" s="69">
        <v>26</v>
      </c>
      <c r="E131" s="82" t="s">
        <v>264</v>
      </c>
      <c r="F131" s="84" t="s">
        <v>264</v>
      </c>
      <c r="G131" s="108">
        <v>31.1</v>
      </c>
      <c r="H131" s="70">
        <f>((J131*4)/G131)*100</f>
        <v>4.308681672025724</v>
      </c>
      <c r="I131" s="71">
        <v>0.315</v>
      </c>
      <c r="J131" s="71">
        <v>0.335</v>
      </c>
      <c r="K131" s="72">
        <f t="shared" si="7"/>
        <v>6.349206349206349</v>
      </c>
      <c r="L131" s="154">
        <v>39199</v>
      </c>
      <c r="M131" s="155">
        <v>39203</v>
      </c>
      <c r="N131" s="73">
        <v>39217</v>
      </c>
      <c r="O131" s="74" t="s">
        <v>436</v>
      </c>
      <c r="P131" s="75"/>
    </row>
    <row r="132" spans="1:16" ht="11.25" customHeight="1">
      <c r="A132" s="45" t="s">
        <v>224</v>
      </c>
      <c r="B132" s="20" t="s">
        <v>225</v>
      </c>
      <c r="C132" s="46" t="s">
        <v>390</v>
      </c>
      <c r="D132" s="47">
        <v>25</v>
      </c>
      <c r="E132" s="76" t="s">
        <v>264</v>
      </c>
      <c r="F132" s="77" t="s">
        <v>264</v>
      </c>
      <c r="G132" s="103">
        <v>25.43</v>
      </c>
      <c r="H132" s="49">
        <f>((J132*4)/G132)*100</f>
        <v>3.460479748328746</v>
      </c>
      <c r="I132" s="50">
        <v>0.21</v>
      </c>
      <c r="J132" s="50">
        <v>0.22</v>
      </c>
      <c r="K132" s="51">
        <f t="shared" si="7"/>
        <v>4.761904761904767</v>
      </c>
      <c r="L132" s="52">
        <v>39491</v>
      </c>
      <c r="M132" s="53">
        <v>39493</v>
      </c>
      <c r="N132" s="54">
        <v>39510</v>
      </c>
      <c r="O132" s="54" t="s">
        <v>436</v>
      </c>
      <c r="P132" s="55"/>
    </row>
    <row r="133" spans="1:16" ht="11.25" customHeight="1">
      <c r="A133" s="56" t="s">
        <v>226</v>
      </c>
      <c r="B133" s="13" t="s">
        <v>227</v>
      </c>
      <c r="C133" s="57" t="s">
        <v>379</v>
      </c>
      <c r="D133" s="58">
        <v>25</v>
      </c>
      <c r="E133" s="121" t="s">
        <v>464</v>
      </c>
      <c r="F133" s="112" t="s">
        <v>464</v>
      </c>
      <c r="G133" s="105">
        <v>28.54</v>
      </c>
      <c r="H133" s="59">
        <f>((J133)/G133)*100</f>
        <v>1.6117729502452698</v>
      </c>
      <c r="I133" s="60">
        <v>0.39</v>
      </c>
      <c r="J133" s="60">
        <v>0.46</v>
      </c>
      <c r="K133" s="61">
        <f t="shared" si="7"/>
        <v>17.948717948717952</v>
      </c>
      <c r="L133" s="62">
        <v>39482</v>
      </c>
      <c r="M133" s="63">
        <v>39484</v>
      </c>
      <c r="N133" s="64">
        <v>39519</v>
      </c>
      <c r="O133" s="64" t="s">
        <v>436</v>
      </c>
      <c r="P133" s="65" t="s">
        <v>266</v>
      </c>
    </row>
    <row r="134" spans="1:16" ht="11.25" customHeight="1">
      <c r="A134" s="56" t="s">
        <v>236</v>
      </c>
      <c r="B134" s="13" t="s">
        <v>237</v>
      </c>
      <c r="C134" s="57" t="s">
        <v>402</v>
      </c>
      <c r="D134" s="58">
        <v>25</v>
      </c>
      <c r="E134" s="78" t="s">
        <v>264</v>
      </c>
      <c r="F134" s="79" t="s">
        <v>264</v>
      </c>
      <c r="G134" s="105">
        <v>84.58</v>
      </c>
      <c r="H134" s="59">
        <f>((J134*4)/G134)*100</f>
        <v>1.6552376448332937</v>
      </c>
      <c r="I134" s="60">
        <v>0.32</v>
      </c>
      <c r="J134" s="60">
        <v>0.35</v>
      </c>
      <c r="K134" s="61">
        <f t="shared" si="7"/>
        <v>9.375</v>
      </c>
      <c r="L134" s="62">
        <v>39212</v>
      </c>
      <c r="M134" s="63">
        <v>39216</v>
      </c>
      <c r="N134" s="64">
        <v>39244</v>
      </c>
      <c r="O134" s="64" t="s">
        <v>436</v>
      </c>
      <c r="P134" s="65"/>
    </row>
    <row r="135" spans="1:16" ht="11.25" customHeight="1">
      <c r="A135" s="56" t="s">
        <v>242</v>
      </c>
      <c r="B135" s="13" t="s">
        <v>243</v>
      </c>
      <c r="C135" s="57" t="s">
        <v>380</v>
      </c>
      <c r="D135" s="58">
        <v>25</v>
      </c>
      <c r="E135" s="78" t="s">
        <v>219</v>
      </c>
      <c r="F135" s="79" t="s">
        <v>219</v>
      </c>
      <c r="G135" s="105">
        <v>52</v>
      </c>
      <c r="H135" s="59">
        <f>((J135*4)/G135)*100</f>
        <v>3.192307692307692</v>
      </c>
      <c r="I135" s="60">
        <v>0.395</v>
      </c>
      <c r="J135" s="60">
        <v>0.415</v>
      </c>
      <c r="K135" s="61">
        <f t="shared" si="7"/>
        <v>5.063291139240489</v>
      </c>
      <c r="L135" s="62">
        <v>39454</v>
      </c>
      <c r="M135" s="63">
        <v>39457</v>
      </c>
      <c r="N135" s="64">
        <v>39479</v>
      </c>
      <c r="O135" s="64" t="s">
        <v>436</v>
      </c>
      <c r="P135" s="65"/>
    </row>
    <row r="136" spans="1:16" ht="11.25" customHeight="1">
      <c r="A136" s="56" t="s">
        <v>254</v>
      </c>
      <c r="B136" s="13" t="s">
        <v>255</v>
      </c>
      <c r="C136" s="57" t="s">
        <v>390</v>
      </c>
      <c r="D136" s="58">
        <v>25</v>
      </c>
      <c r="E136" s="82" t="s">
        <v>264</v>
      </c>
      <c r="F136" s="84" t="s">
        <v>264</v>
      </c>
      <c r="G136" s="105">
        <v>28.63</v>
      </c>
      <c r="H136" s="59">
        <f>((J136*4)/G136)*100</f>
        <v>3.6325532658050994</v>
      </c>
      <c r="I136" s="60">
        <v>0.24</v>
      </c>
      <c r="J136" s="60">
        <v>0.26</v>
      </c>
      <c r="K136" s="61">
        <f t="shared" si="7"/>
        <v>8.333333333333348</v>
      </c>
      <c r="L136" s="62">
        <v>39218</v>
      </c>
      <c r="M136" s="63">
        <v>39220</v>
      </c>
      <c r="N136" s="64">
        <v>39241</v>
      </c>
      <c r="O136" s="64" t="s">
        <v>436</v>
      </c>
      <c r="P136" s="65"/>
    </row>
    <row r="137" spans="1:16" ht="11.25" customHeight="1">
      <c r="A137" s="45" t="s">
        <v>125</v>
      </c>
      <c r="B137" s="20" t="s">
        <v>126</v>
      </c>
      <c r="C137" s="45" t="s">
        <v>386</v>
      </c>
      <c r="D137" s="157">
        <v>25</v>
      </c>
      <c r="E137" s="76" t="s">
        <v>264</v>
      </c>
      <c r="F137" s="113" t="s">
        <v>464</v>
      </c>
      <c r="G137" s="103">
        <v>22.28</v>
      </c>
      <c r="H137" s="103">
        <f>((J137*4)/G137)*100</f>
        <v>4.129263913824057</v>
      </c>
      <c r="I137" s="104">
        <v>0.22</v>
      </c>
      <c r="J137" s="145">
        <v>0.23</v>
      </c>
      <c r="K137" s="51">
        <f t="shared" si="7"/>
        <v>4.545454545454541</v>
      </c>
      <c r="L137" s="54">
        <v>39414</v>
      </c>
      <c r="M137" s="54">
        <v>39417</v>
      </c>
      <c r="N137" s="54">
        <v>39431</v>
      </c>
      <c r="O137" s="54" t="s">
        <v>436</v>
      </c>
      <c r="P137" s="55"/>
    </row>
    <row r="138" spans="1:16" ht="11.25" customHeight="1">
      <c r="A138" s="56" t="s">
        <v>260</v>
      </c>
      <c r="B138" s="13" t="s">
        <v>261</v>
      </c>
      <c r="C138" s="56" t="s">
        <v>431</v>
      </c>
      <c r="D138" s="107">
        <v>25</v>
      </c>
      <c r="E138" s="121" t="s">
        <v>464</v>
      </c>
      <c r="F138" s="112" t="s">
        <v>464</v>
      </c>
      <c r="G138" s="105">
        <v>22.84</v>
      </c>
      <c r="H138" s="105">
        <f>((J138*4)/G138)*100</f>
        <v>3.677758318739054</v>
      </c>
      <c r="I138" s="106">
        <v>0.205</v>
      </c>
      <c r="J138" s="146">
        <v>0.21</v>
      </c>
      <c r="K138" s="61">
        <f t="shared" si="7"/>
        <v>2.4390243902439046</v>
      </c>
      <c r="L138" s="64">
        <v>39266</v>
      </c>
      <c r="M138" s="64">
        <v>39269</v>
      </c>
      <c r="N138" s="64">
        <v>39283</v>
      </c>
      <c r="O138" s="64" t="s">
        <v>435</v>
      </c>
      <c r="P138" s="65"/>
    </row>
    <row r="139" spans="1:16" ht="11.25" customHeight="1">
      <c r="A139" s="56" t="s">
        <v>222</v>
      </c>
      <c r="B139" s="13" t="s">
        <v>223</v>
      </c>
      <c r="C139" s="56" t="s">
        <v>387</v>
      </c>
      <c r="D139" s="107">
        <v>24</v>
      </c>
      <c r="E139" s="78" t="s">
        <v>219</v>
      </c>
      <c r="F139" s="79" t="s">
        <v>219</v>
      </c>
      <c r="G139" s="105">
        <v>38.3</v>
      </c>
      <c r="H139" s="105">
        <f>((J139*4)/G139)*100</f>
        <v>4.177545691906006</v>
      </c>
      <c r="I139" s="106">
        <v>0.355</v>
      </c>
      <c r="J139" s="146">
        <v>0.4</v>
      </c>
      <c r="K139" s="61">
        <f t="shared" si="7"/>
        <v>12.676056338028175</v>
      </c>
      <c r="L139" s="64">
        <v>39454</v>
      </c>
      <c r="M139" s="64">
        <v>39457</v>
      </c>
      <c r="N139" s="64">
        <v>39479</v>
      </c>
      <c r="O139" s="64" t="s">
        <v>436</v>
      </c>
      <c r="P139" s="65"/>
    </row>
    <row r="140" spans="1:16" ht="11.25" customHeight="1">
      <c r="A140" s="56" t="s">
        <v>228</v>
      </c>
      <c r="B140" s="13" t="s">
        <v>229</v>
      </c>
      <c r="C140" s="56" t="s">
        <v>393</v>
      </c>
      <c r="D140" s="107">
        <v>24</v>
      </c>
      <c r="E140" s="78" t="s">
        <v>264</v>
      </c>
      <c r="F140" s="79" t="s">
        <v>264</v>
      </c>
      <c r="G140" s="105">
        <v>35.55</v>
      </c>
      <c r="H140" s="105">
        <f>((J140*4)/G140)*100</f>
        <v>0.90014064697609</v>
      </c>
      <c r="I140" s="106">
        <v>0.0725</v>
      </c>
      <c r="J140" s="146">
        <v>0.08</v>
      </c>
      <c r="K140" s="61">
        <f t="shared" si="7"/>
        <v>10.344827586206918</v>
      </c>
      <c r="L140" s="64">
        <v>39365</v>
      </c>
      <c r="M140" s="64">
        <v>39367</v>
      </c>
      <c r="N140" s="64">
        <v>39381</v>
      </c>
      <c r="O140" s="64" t="s">
        <v>436</v>
      </c>
      <c r="P140" s="65"/>
    </row>
    <row r="141" spans="1:16" ht="11.25" customHeight="1">
      <c r="A141" s="66" t="s">
        <v>238</v>
      </c>
      <c r="B141" s="67" t="s">
        <v>239</v>
      </c>
      <c r="C141" s="66" t="s">
        <v>386</v>
      </c>
      <c r="D141" s="152">
        <v>24</v>
      </c>
      <c r="E141" s="82" t="s">
        <v>264</v>
      </c>
      <c r="F141" s="84" t="s">
        <v>264</v>
      </c>
      <c r="G141" s="108">
        <v>20.66</v>
      </c>
      <c r="H141" s="108">
        <f>((J141*4)/G141)*100</f>
        <v>5.614714424007744</v>
      </c>
      <c r="I141" s="109">
        <v>0.28</v>
      </c>
      <c r="J141" s="147">
        <v>0.29</v>
      </c>
      <c r="K141" s="72">
        <f t="shared" si="7"/>
        <v>3.5714285714285587</v>
      </c>
      <c r="L141" s="143">
        <v>38953</v>
      </c>
      <c r="M141" s="143">
        <v>38957</v>
      </c>
      <c r="N141" s="143">
        <v>38978</v>
      </c>
      <c r="O141" s="153" t="s">
        <v>445</v>
      </c>
      <c r="P141" s="75"/>
    </row>
    <row r="142" spans="1:11" ht="11.25" customHeight="1">
      <c r="A142" s="123" t="s">
        <v>468</v>
      </c>
      <c r="B142" s="124">
        <f>COUNT(G7:G141)</f>
        <v>135</v>
      </c>
      <c r="C142" s="115" t="s">
        <v>469</v>
      </c>
      <c r="D142" s="148">
        <f>AVERAGE(D7:D141)</f>
        <v>35.24444444444445</v>
      </c>
      <c r="E142" s="115"/>
      <c r="F142" s="115"/>
      <c r="G142" s="125">
        <f>AVERAGE(G7:G141)</f>
        <v>44.41037037037039</v>
      </c>
      <c r="H142" s="125">
        <f>AVERAGE(H7:H141)</f>
        <v>3.0884603071970385</v>
      </c>
      <c r="I142" s="132"/>
      <c r="J142" s="132"/>
      <c r="K142" s="125">
        <f>AVERAGE(K7:K141)</f>
        <v>10.064125782796864</v>
      </c>
    </row>
    <row r="143" spans="1:11" ht="4.5" customHeight="1">
      <c r="A143" s="126"/>
      <c r="B143" s="127"/>
      <c r="C143" s="13"/>
      <c r="D143" s="13"/>
      <c r="E143" s="13"/>
      <c r="F143" s="13"/>
      <c r="G143" s="128"/>
      <c r="H143" s="128"/>
      <c r="I143" s="128"/>
      <c r="J143" s="128"/>
      <c r="K143" s="128"/>
    </row>
    <row r="144" spans="1:11" ht="11.25" customHeight="1">
      <c r="A144" s="131" t="s">
        <v>467</v>
      </c>
      <c r="B144" s="20"/>
      <c r="C144" s="20"/>
      <c r="D144" s="20"/>
      <c r="E144" s="20"/>
      <c r="F144" s="20"/>
      <c r="G144" s="133"/>
      <c r="H144" s="133"/>
      <c r="I144" s="133"/>
      <c r="J144" s="133"/>
      <c r="K144" s="134"/>
    </row>
    <row r="145" spans="1:11" ht="11.25" customHeight="1">
      <c r="A145" s="129" t="s">
        <v>468</v>
      </c>
      <c r="B145" s="130">
        <v>136</v>
      </c>
      <c r="C145" s="156" t="s">
        <v>475</v>
      </c>
      <c r="D145" s="67"/>
      <c r="E145" s="67"/>
      <c r="F145" s="67"/>
      <c r="G145" s="135">
        <v>43.72</v>
      </c>
      <c r="H145" s="125">
        <v>3.13</v>
      </c>
      <c r="I145" s="136"/>
      <c r="J145" s="136"/>
      <c r="K145" s="125">
        <v>10.15</v>
      </c>
    </row>
  </sheetData>
  <printOptions/>
  <pageMargins left="0.46" right="0.45" top="0.51" bottom="0.53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workbookViewId="0" topLeftCell="A22">
      <selection activeCell="C58" sqref="C58"/>
    </sheetView>
  </sheetViews>
  <sheetFormatPr defaultColWidth="9.140625" defaultRowHeight="12.75"/>
  <cols>
    <col min="2" max="2" width="10.7109375" style="0" customWidth="1"/>
    <col min="11" max="11" width="7.7109375" style="0" customWidth="1"/>
  </cols>
  <sheetData>
    <row r="1" spans="1:11" ht="10.5" customHeight="1">
      <c r="A1" s="11" t="s">
        <v>287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0.5" customHeight="1">
      <c r="A2" s="12" t="s">
        <v>298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0.5" customHeight="1">
      <c r="A3" s="12" t="s">
        <v>299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0.5" customHeight="1">
      <c r="A4" s="12" t="s">
        <v>300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0.5" customHeight="1">
      <c r="A5" s="12" t="s">
        <v>301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0.5" customHeight="1">
      <c r="A6" s="13" t="s">
        <v>302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0.5" customHeight="1">
      <c r="A7" s="13" t="s">
        <v>303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0.5" customHeight="1">
      <c r="A8" s="13" t="s">
        <v>304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0.5" customHeight="1">
      <c r="A9" s="14"/>
      <c r="B9" s="17" t="s">
        <v>307</v>
      </c>
      <c r="C9" s="12" t="s">
        <v>308</v>
      </c>
      <c r="D9" s="12"/>
      <c r="E9" s="12"/>
      <c r="F9" s="12"/>
      <c r="G9" s="12"/>
      <c r="H9" s="12"/>
      <c r="I9" s="12"/>
      <c r="J9" s="12"/>
      <c r="K9" s="12"/>
    </row>
    <row r="10" spans="1:11" ht="10.5" customHeight="1">
      <c r="A10" s="12" t="s">
        <v>309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0.5" customHeight="1">
      <c r="A11" s="12"/>
      <c r="B11" s="15" t="s">
        <v>288</v>
      </c>
      <c r="C11" s="15" t="s">
        <v>289</v>
      </c>
      <c r="D11" s="15" t="s">
        <v>290</v>
      </c>
      <c r="E11" s="15" t="s">
        <v>291</v>
      </c>
      <c r="F11" s="15" t="s">
        <v>292</v>
      </c>
      <c r="G11" s="12"/>
      <c r="H11" s="12"/>
      <c r="I11" s="12"/>
      <c r="J11" s="12"/>
      <c r="K11" s="12"/>
    </row>
    <row r="12" spans="1:11" ht="10.5" customHeight="1">
      <c r="A12" s="12" t="s">
        <v>293</v>
      </c>
      <c r="B12" s="16">
        <v>0.1</v>
      </c>
      <c r="C12" s="16">
        <v>0.1</v>
      </c>
      <c r="D12" s="16">
        <v>0.1</v>
      </c>
      <c r="E12" s="16">
        <v>0.1</v>
      </c>
      <c r="F12" s="16">
        <v>0.4</v>
      </c>
      <c r="G12" s="12"/>
      <c r="H12" s="12"/>
      <c r="I12" s="12"/>
      <c r="J12" s="12"/>
      <c r="K12" s="12"/>
    </row>
    <row r="13" spans="1:11" ht="10.5" customHeight="1">
      <c r="A13" s="12" t="s">
        <v>294</v>
      </c>
      <c r="B13" s="16">
        <v>0.1</v>
      </c>
      <c r="C13" s="16">
        <v>0.1</v>
      </c>
      <c r="D13" s="16">
        <v>0.11</v>
      </c>
      <c r="E13" s="16">
        <v>0.11</v>
      </c>
      <c r="F13" s="16">
        <v>0.42</v>
      </c>
      <c r="G13" s="12"/>
      <c r="H13" s="12"/>
      <c r="I13" s="12"/>
      <c r="J13" s="12"/>
      <c r="K13" s="12"/>
    </row>
    <row r="14" spans="1:11" ht="10.5" customHeight="1">
      <c r="A14" s="12" t="s">
        <v>295</v>
      </c>
      <c r="B14" s="16">
        <v>0.11</v>
      </c>
      <c r="C14" s="16">
        <v>0.11</v>
      </c>
      <c r="D14" s="16">
        <v>0.11</v>
      </c>
      <c r="E14" s="16">
        <v>0.11</v>
      </c>
      <c r="F14" s="16">
        <v>0.44</v>
      </c>
      <c r="G14" s="12"/>
      <c r="H14" s="12"/>
      <c r="I14" s="12"/>
      <c r="J14" s="12"/>
      <c r="K14" s="12"/>
    </row>
    <row r="15" spans="1:11" ht="10.5" customHeight="1">
      <c r="A15" s="12" t="s">
        <v>296</v>
      </c>
      <c r="B15" s="16">
        <v>0.11</v>
      </c>
      <c r="C15" s="16">
        <v>0.11</v>
      </c>
      <c r="D15" s="16">
        <v>0.12</v>
      </c>
      <c r="E15" s="16">
        <v>0.12</v>
      </c>
      <c r="F15" s="16">
        <v>0.46</v>
      </c>
      <c r="G15" s="12"/>
      <c r="H15" s="12"/>
      <c r="I15" s="12"/>
      <c r="J15" s="12"/>
      <c r="K15" s="12"/>
    </row>
    <row r="16" spans="1:11" ht="10.5" customHeight="1">
      <c r="A16" s="12" t="s">
        <v>297</v>
      </c>
      <c r="B16" s="16">
        <v>0.12</v>
      </c>
      <c r="C16" s="16">
        <v>0.12</v>
      </c>
      <c r="D16" s="16">
        <v>0.12</v>
      </c>
      <c r="E16" s="16">
        <v>0.12</v>
      </c>
      <c r="F16" s="16">
        <v>0.48</v>
      </c>
      <c r="G16" s="12"/>
      <c r="H16" s="12"/>
      <c r="I16" s="12"/>
      <c r="J16" s="12"/>
      <c r="K16" s="12"/>
    </row>
    <row r="17" spans="1:11" ht="10.5" customHeight="1">
      <c r="A17" s="12" t="s">
        <v>305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0.5" customHeight="1">
      <c r="A18" s="12" t="s">
        <v>306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0.5" customHeight="1">
      <c r="A19" s="12"/>
      <c r="B19" s="18" t="s">
        <v>310</v>
      </c>
      <c r="C19" s="12" t="s">
        <v>311</v>
      </c>
      <c r="D19" s="12"/>
      <c r="E19" s="12"/>
      <c r="F19" s="12"/>
      <c r="G19" s="12"/>
      <c r="H19" s="12"/>
      <c r="I19" s="12"/>
      <c r="J19" s="12"/>
      <c r="K19" s="12"/>
    </row>
    <row r="20" spans="1:11" ht="10.5" customHeight="1">
      <c r="A20" s="12" t="s">
        <v>312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0.5" customHeight="1">
      <c r="A21" s="12" t="s">
        <v>313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0.5" customHeight="1">
      <c r="A22" s="12" t="s">
        <v>366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0.5" customHeight="1">
      <c r="A23" s="12"/>
      <c r="B23" s="17" t="s">
        <v>314</v>
      </c>
      <c r="C23" s="12" t="s">
        <v>315</v>
      </c>
      <c r="D23" s="12"/>
      <c r="E23" s="12"/>
      <c r="F23" s="12"/>
      <c r="G23" s="12"/>
      <c r="H23" s="12"/>
      <c r="I23" s="12"/>
      <c r="J23" s="12"/>
      <c r="K23" s="12"/>
    </row>
    <row r="24" spans="1:11" ht="10.5" customHeight="1">
      <c r="A24" s="12" t="s">
        <v>316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0.5" customHeight="1">
      <c r="A25" s="12" t="s">
        <v>365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0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0.5" customHeight="1">
      <c r="A27" s="11" t="s">
        <v>317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0.5" customHeight="1">
      <c r="A28" s="12" t="s">
        <v>318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0.5" customHeight="1">
      <c r="A29" s="12" t="s">
        <v>319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0.5" customHeight="1">
      <c r="A30" s="12" t="s">
        <v>320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0.5" customHeight="1">
      <c r="A31" s="12" t="s">
        <v>321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0.5" customHeight="1">
      <c r="A32" s="12" t="s">
        <v>322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0.5" customHeight="1">
      <c r="A33" s="12" t="s">
        <v>323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0.5" customHeight="1">
      <c r="A34" s="12"/>
      <c r="B34" s="19" t="s">
        <v>324</v>
      </c>
      <c r="C34" s="12" t="s">
        <v>325</v>
      </c>
      <c r="D34" s="12"/>
      <c r="E34" s="12"/>
      <c r="F34" s="12"/>
      <c r="G34" s="12"/>
      <c r="H34" s="12"/>
      <c r="I34" s="12"/>
      <c r="J34" s="12"/>
      <c r="K34" s="12"/>
    </row>
    <row r="35" spans="1:11" ht="10.5" customHeight="1">
      <c r="A35" s="12" t="s">
        <v>326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0.5" customHeight="1">
      <c r="A36" s="12"/>
      <c r="B36" s="19" t="s">
        <v>327</v>
      </c>
      <c r="C36" s="12" t="s">
        <v>328</v>
      </c>
      <c r="D36" s="12"/>
      <c r="E36" s="12"/>
      <c r="F36" s="12"/>
      <c r="G36" s="12"/>
      <c r="H36" s="12"/>
      <c r="I36" s="12"/>
      <c r="J36" s="12"/>
      <c r="K36" s="12"/>
    </row>
    <row r="37" spans="1:11" ht="10.5" customHeight="1">
      <c r="A37" s="12" t="s">
        <v>329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0.5" customHeight="1">
      <c r="A38" s="12" t="s">
        <v>330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0.5" customHeight="1">
      <c r="A39" s="12" t="s">
        <v>331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0.5" customHeight="1">
      <c r="A40" s="12"/>
      <c r="B40" s="19" t="s">
        <v>332</v>
      </c>
      <c r="C40" s="12" t="s">
        <v>333</v>
      </c>
      <c r="D40" s="12"/>
      <c r="E40" s="12"/>
      <c r="F40" s="12"/>
      <c r="G40" s="12"/>
      <c r="H40" s="12"/>
      <c r="I40" s="12"/>
      <c r="J40" s="12"/>
      <c r="K40" s="12"/>
    </row>
    <row r="41" spans="1:11" ht="10.5" customHeight="1">
      <c r="A41" s="12" t="s">
        <v>334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0.5" customHeight="1">
      <c r="A42" s="12" t="s">
        <v>335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0.5" customHeight="1">
      <c r="A43" s="12" t="s">
        <v>336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0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0.5" customHeight="1">
      <c r="A45" s="11" t="s">
        <v>337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0.5" customHeight="1">
      <c r="A46" s="11"/>
      <c r="B46" s="19" t="s">
        <v>2</v>
      </c>
      <c r="C46" s="12" t="s">
        <v>338</v>
      </c>
      <c r="D46" s="12"/>
      <c r="E46" s="12"/>
      <c r="F46" s="12"/>
      <c r="G46" s="12"/>
      <c r="H46" s="12"/>
      <c r="I46" s="12"/>
      <c r="J46" s="12"/>
      <c r="K46" s="12"/>
    </row>
    <row r="47" spans="1:11" ht="10.5" customHeight="1">
      <c r="A47" s="12" t="s">
        <v>339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0.5" customHeight="1">
      <c r="A48" s="12" t="s">
        <v>340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0.5" customHeight="1">
      <c r="A49" s="12"/>
      <c r="B49" s="19" t="s">
        <v>341</v>
      </c>
      <c r="C49" s="12" t="s">
        <v>342</v>
      </c>
      <c r="D49" s="12"/>
      <c r="E49" s="12"/>
      <c r="F49" s="12"/>
      <c r="G49" s="12"/>
      <c r="H49" s="12"/>
      <c r="I49" s="12"/>
      <c r="J49" s="12"/>
      <c r="K49" s="12"/>
    </row>
    <row r="50" spans="1:11" ht="10.5" customHeight="1">
      <c r="A50" s="12" t="s">
        <v>343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0.5" customHeight="1">
      <c r="A51" s="12" t="s">
        <v>344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10.5" customHeight="1">
      <c r="A52" s="12" t="s">
        <v>345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10.5" customHeight="1">
      <c r="A53" s="12" t="s">
        <v>346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0.5" customHeight="1">
      <c r="A54" s="12" t="s">
        <v>347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0.5" customHeight="1">
      <c r="A55" s="12" t="s">
        <v>348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10.5" customHeight="1">
      <c r="A56" s="12"/>
      <c r="B56" s="19" t="s">
        <v>349</v>
      </c>
      <c r="C56" s="12" t="s">
        <v>350</v>
      </c>
      <c r="D56" s="12"/>
      <c r="E56" s="12"/>
      <c r="F56" s="12"/>
      <c r="G56" s="12"/>
      <c r="H56" s="12"/>
      <c r="I56" s="12"/>
      <c r="J56" s="12"/>
      <c r="K56" s="12"/>
    </row>
    <row r="57" spans="1:11" ht="10.5" customHeight="1">
      <c r="A57" s="12"/>
      <c r="B57" s="19" t="s">
        <v>351</v>
      </c>
      <c r="C57" s="12" t="s">
        <v>442</v>
      </c>
      <c r="D57" s="12"/>
      <c r="E57" s="12"/>
      <c r="F57" s="12"/>
      <c r="G57" s="12"/>
      <c r="H57" s="12"/>
      <c r="I57" s="12"/>
      <c r="J57" s="12"/>
      <c r="K57" s="12"/>
    </row>
    <row r="58" spans="1:11" ht="10.5" customHeight="1">
      <c r="A58" s="12"/>
      <c r="B58" s="12"/>
      <c r="C58" s="14" t="s">
        <v>441</v>
      </c>
      <c r="D58" s="12"/>
      <c r="E58" s="12"/>
      <c r="F58" s="12"/>
      <c r="G58" s="12"/>
      <c r="H58" s="12"/>
      <c r="I58" s="12"/>
      <c r="J58" s="12"/>
      <c r="K58" s="12"/>
    </row>
    <row r="59" spans="1:11" ht="10.5" customHeight="1">
      <c r="A59" s="11" t="s">
        <v>352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10.5" customHeight="1">
      <c r="A60" s="13" t="s">
        <v>358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10.5" customHeight="1">
      <c r="A61" s="13" t="s">
        <v>359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10.5" customHeight="1">
      <c r="A62" s="13" t="s">
        <v>360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10.5" customHeight="1">
      <c r="A63" s="13" t="s">
        <v>363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0.5" customHeight="1">
      <c r="A64" s="12" t="s">
        <v>361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0.5" customHeight="1">
      <c r="A65" s="12" t="s">
        <v>362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0.5" customHeight="1">
      <c r="A66" s="20" t="s">
        <v>353</v>
      </c>
      <c r="B66" s="20" t="s">
        <v>354</v>
      </c>
      <c r="C66" s="21" t="s">
        <v>355</v>
      </c>
      <c r="D66" s="20"/>
      <c r="E66" s="20"/>
      <c r="F66" s="20"/>
      <c r="G66" s="20"/>
      <c r="H66" s="20"/>
      <c r="I66" s="20"/>
      <c r="J66" s="20"/>
      <c r="K66" s="20"/>
    </row>
    <row r="67" spans="1:11" ht="10.5" customHeight="1">
      <c r="A67" s="12"/>
      <c r="B67" s="12" t="s">
        <v>356</v>
      </c>
      <c r="C67" s="12" t="s">
        <v>357</v>
      </c>
      <c r="D67" s="12"/>
      <c r="E67" s="12"/>
      <c r="F67" s="12"/>
      <c r="G67" s="12"/>
      <c r="H67" s="12"/>
      <c r="I67" s="12"/>
      <c r="J67" s="12"/>
      <c r="K67" s="12"/>
    </row>
    <row r="68" spans="1:11" ht="10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10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10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10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0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0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10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10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10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10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10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10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0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0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10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10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0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ht="10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ht="10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10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10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0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10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</sheetData>
  <printOptions/>
  <pageMargins left="0.34" right="0.39" top="0.52" bottom="0.52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A1">
      <selection activeCell="B24" sqref="B24"/>
    </sheetView>
  </sheetViews>
  <sheetFormatPr defaultColWidth="9.140625" defaultRowHeight="12.75"/>
  <cols>
    <col min="1" max="1" width="3.7109375" style="0" customWidth="1"/>
    <col min="11" max="11" width="4.7109375" style="0" customWidth="1"/>
  </cols>
  <sheetData>
    <row r="1" ht="15">
      <c r="B1" s="23" t="s">
        <v>370</v>
      </c>
    </row>
    <row r="2" spans="2:3" ht="12.75">
      <c r="B2" s="26">
        <v>39442</v>
      </c>
      <c r="C2" s="25" t="s">
        <v>371</v>
      </c>
    </row>
    <row r="3" spans="2:3" ht="12.75">
      <c r="B3" s="24">
        <v>39447</v>
      </c>
      <c r="C3" t="s">
        <v>372</v>
      </c>
    </row>
    <row r="4" spans="2:3" ht="12.75">
      <c r="B4" s="24">
        <v>39447</v>
      </c>
      <c r="C4" t="s">
        <v>373</v>
      </c>
    </row>
    <row r="5" spans="2:3" ht="12.75">
      <c r="B5" s="24">
        <v>39449</v>
      </c>
      <c r="C5" t="s">
        <v>375</v>
      </c>
    </row>
    <row r="6" spans="2:3" ht="12.75">
      <c r="B6" s="24">
        <v>39449</v>
      </c>
      <c r="C6" t="s">
        <v>439</v>
      </c>
    </row>
    <row r="7" spans="2:3" ht="12.75">
      <c r="B7" s="24">
        <v>39451</v>
      </c>
      <c r="C7" t="s">
        <v>438</v>
      </c>
    </row>
    <row r="8" spans="2:3" ht="12.75">
      <c r="B8" s="24">
        <v>39452</v>
      </c>
      <c r="C8" t="s">
        <v>443</v>
      </c>
    </row>
    <row r="9" spans="2:3" ht="12.75">
      <c r="B9" s="24">
        <v>39461</v>
      </c>
      <c r="C9" t="s">
        <v>444</v>
      </c>
    </row>
    <row r="10" spans="2:3" ht="12.75">
      <c r="B10" s="26">
        <v>39463</v>
      </c>
      <c r="C10" s="25" t="s">
        <v>446</v>
      </c>
    </row>
    <row r="11" spans="2:3" ht="12.75">
      <c r="B11" s="24">
        <v>39477</v>
      </c>
      <c r="C11" t="s">
        <v>448</v>
      </c>
    </row>
    <row r="12" spans="2:3" ht="12.75">
      <c r="B12" s="26">
        <v>39483</v>
      </c>
      <c r="C12" s="25" t="s">
        <v>449</v>
      </c>
    </row>
    <row r="13" spans="2:3" ht="12.75">
      <c r="B13" s="24">
        <v>39490</v>
      </c>
      <c r="C13" t="s">
        <v>452</v>
      </c>
    </row>
    <row r="14" spans="2:3" ht="12.75">
      <c r="B14" s="24">
        <v>39491</v>
      </c>
      <c r="C14" s="38" t="s">
        <v>459</v>
      </c>
    </row>
    <row r="15" spans="2:3" ht="12.75">
      <c r="B15" s="24">
        <v>39491</v>
      </c>
      <c r="C15" t="s">
        <v>453</v>
      </c>
    </row>
    <row r="16" spans="2:3" ht="12.75">
      <c r="B16" s="24">
        <v>39494</v>
      </c>
      <c r="C16" t="s">
        <v>454</v>
      </c>
    </row>
    <row r="17" spans="2:3" ht="12.75">
      <c r="B17" s="24">
        <v>39497</v>
      </c>
      <c r="C17" t="s">
        <v>455</v>
      </c>
    </row>
    <row r="18" spans="2:3" ht="12.75">
      <c r="B18" s="24">
        <v>39504</v>
      </c>
      <c r="C18" t="s">
        <v>466</v>
      </c>
    </row>
    <row r="19" spans="2:3" ht="12.75">
      <c r="B19" s="24">
        <v>39506</v>
      </c>
      <c r="C19" t="s">
        <v>470</v>
      </c>
    </row>
    <row r="20" spans="2:3" ht="12.75">
      <c r="B20" s="26">
        <v>39508</v>
      </c>
      <c r="C20" s="137" t="s">
        <v>471</v>
      </c>
    </row>
    <row r="21" spans="2:3" ht="12.75">
      <c r="B21" s="24">
        <v>39527</v>
      </c>
      <c r="C21" s="38" t="s">
        <v>473</v>
      </c>
    </row>
    <row r="22" spans="2:3" ht="12.75">
      <c r="B22" s="24">
        <v>39538</v>
      </c>
      <c r="C22" s="38" t="s">
        <v>477</v>
      </c>
    </row>
    <row r="23" spans="2:3" ht="12.75">
      <c r="B23" s="26">
        <v>39538</v>
      </c>
      <c r="C23" s="137" t="s">
        <v>476</v>
      </c>
    </row>
    <row r="24" ht="12.75">
      <c r="B24" s="24"/>
    </row>
    <row r="25" ht="12.75">
      <c r="B25" s="24"/>
    </row>
    <row r="26" ht="12.75">
      <c r="B26" s="24"/>
    </row>
    <row r="27" ht="12.75">
      <c r="B27" s="24"/>
    </row>
    <row r="28" ht="12.75">
      <c r="B28" s="24"/>
    </row>
    <row r="29" ht="12.75">
      <c r="B29" s="24"/>
    </row>
    <row r="30" ht="12.75">
      <c r="B30" s="24"/>
    </row>
    <row r="31" ht="18.75">
      <c r="B31" s="27" t="s">
        <v>374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Moneypaper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Fish</dc:creator>
  <cp:keywords/>
  <dc:description/>
  <cp:lastModifiedBy>David Fish</cp:lastModifiedBy>
  <cp:lastPrinted>2008-04-01T03:42:12Z</cp:lastPrinted>
  <dcterms:created xsi:type="dcterms:W3CDTF">2007-12-13T06:42:51Z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